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35" windowHeight="9675"/>
  </bookViews>
  <sheets>
    <sheet name="nalog" sheetId="2" r:id="rId1"/>
    <sheet name="klubovi" sheetId="1" r:id="rId2"/>
    <sheet name="sudije" sheetId="4" r:id="rId3"/>
    <sheet name="lige" sheetId="5" r:id="rId4"/>
  </sheets>
  <definedNames>
    <definedName name="klubovi">klubovi!$A$2:$A$36</definedName>
    <definedName name="lige">lige!$A$2:$A$9</definedName>
    <definedName name="lige_podaci">lige!$A$2:$E$9</definedName>
    <definedName name="lista_klubova">klubovi!$A$2:$C$42</definedName>
    <definedName name="lista_sudija">sudije!$A$2:$D$63</definedName>
    <definedName name="_xlnm.Print_Area" localSheetId="0">nalog!$A$1:$BB$32</definedName>
    <definedName name="radni_status">#REF!</definedName>
    <definedName name="sudije">sudije!$A$2:$A$63</definedName>
  </definedNames>
  <calcPr calcId="144525"/>
</workbook>
</file>

<file path=xl/sharedStrings.xml><?xml version="1.0" encoding="utf-8"?>
<sst xmlns="http://schemas.openxmlformats.org/spreadsheetml/2006/main" count="429" uniqueCount="339">
  <si>
    <t>SRBIJA, 34000 KRAGUJEVAC
OBILIĆEVA 10
PIB: 111091302  
MAT. BROJ: 28714963
E-MAIL: sekretar.uossp@gmail.com</t>
  </si>
  <si>
    <t>UDRUŽENJE ODBOJKAŠKIH SUDIJA 
ŠUMADIJE I POMORAVLJA</t>
  </si>
  <si>
    <t>NALOG ZA DELEGIRANJE -</t>
  </si>
  <si>
    <t>PRIZNANICA BR.</t>
  </si>
  <si>
    <t>/19-20</t>
  </si>
  <si>
    <t xml:space="preserve">Vrhovni sudija UOSŠP delegira dole navedena službena lica za utakmicu </t>
  </si>
  <si>
    <t>Broj utakmice</t>
  </si>
  <si>
    <t>Kolo</t>
  </si>
  <si>
    <t>Naziv kluba</t>
  </si>
  <si>
    <t>Mesto</t>
  </si>
  <si>
    <t>Skraćenica</t>
  </si>
  <si>
    <t>Domaćin:</t>
  </si>
  <si>
    <t>Gost:</t>
  </si>
  <si>
    <t xml:space="preserve">Datum </t>
  </si>
  <si>
    <t>Vreme</t>
  </si>
  <si>
    <t>Sala i mesto odigravanja</t>
  </si>
  <si>
    <t>Pravo nastupa</t>
  </si>
  <si>
    <t>Visina mreže</t>
  </si>
  <si>
    <t>Prvi sudija:</t>
  </si>
  <si>
    <t>Prezime i ime:</t>
  </si>
  <si>
    <t>Taksa:</t>
  </si>
  <si>
    <t>JMBG:</t>
  </si>
  <si>
    <t>Adresa:</t>
  </si>
  <si>
    <t>Potpis:</t>
  </si>
  <si>
    <t>Drugi sudija:</t>
  </si>
  <si>
    <t>Zapisničar:</t>
  </si>
  <si>
    <t>Gore navedena lica potvrđuju svojim potpisom da su u svoje ime i za svoj račun primili navedene iznose na ime propisanih sudijskih taksi.
Putne troškove nastale prema ovom nalogu isplaćuje klub domaćin prema podnetom putnom računu.</t>
  </si>
  <si>
    <t>U KRAGUJEVCU</t>
  </si>
  <si>
    <t>Vrhovni sudija UOSŠP:</t>
  </si>
  <si>
    <t>datum</t>
  </si>
  <si>
    <t>Jovanović Nemanja</t>
  </si>
  <si>
    <t xml:space="preserve">Naziv kluba </t>
  </si>
  <si>
    <t>SKRAĆENICA</t>
  </si>
  <si>
    <t>MOK "JAGODINA"</t>
  </si>
  <si>
    <t>JAGODINA</t>
  </si>
  <si>
    <t>JAM</t>
  </si>
  <si>
    <t>MOK "RUDAR"</t>
  </si>
  <si>
    <t>KOSTOLAC</t>
  </si>
  <si>
    <t>RKM</t>
  </si>
  <si>
    <t>OK "BORAC"</t>
  </si>
  <si>
    <t>PARAĆIN</t>
  </si>
  <si>
    <t>BPN</t>
  </si>
  <si>
    <t>OK "CRVENA ZVEZDA"</t>
  </si>
  <si>
    <t>BEOGRAD</t>
  </si>
  <si>
    <t>CZM</t>
  </si>
  <si>
    <r>
      <rPr>
        <sz val="11"/>
        <color rgb="FF92D050"/>
        <rFont val="Calibri"/>
        <charset val="238"/>
        <scheme val="minor"/>
      </rPr>
      <t xml:space="preserve">OK "FORTUNA PLUS" - </t>
    </r>
    <r>
      <rPr>
        <b/>
        <i/>
        <u/>
        <sz val="11"/>
        <color rgb="FF92D050"/>
        <rFont val="Calibri"/>
        <charset val="238"/>
        <scheme val="minor"/>
      </rPr>
      <t>M</t>
    </r>
  </si>
  <si>
    <t>ARANĐELOVAC</t>
  </si>
  <si>
    <t>FTM</t>
  </si>
  <si>
    <r>
      <rPr>
        <sz val="11"/>
        <color rgb="FF92D050"/>
        <rFont val="Calibri"/>
        <charset val="238"/>
        <scheme val="minor"/>
      </rPr>
      <t xml:space="preserve">OK "FORTUNA PLUS" - </t>
    </r>
    <r>
      <rPr>
        <b/>
        <i/>
        <u/>
        <sz val="11"/>
        <color rgb="FF92D050"/>
        <rFont val="Calibri"/>
        <charset val="238"/>
        <scheme val="minor"/>
      </rPr>
      <t>Ž</t>
    </r>
  </si>
  <si>
    <t>FTP</t>
  </si>
  <si>
    <t>OK "JAGODINA"</t>
  </si>
  <si>
    <t>JAW</t>
  </si>
  <si>
    <r>
      <rPr>
        <sz val="11"/>
        <color rgb="FF92D050"/>
        <rFont val="Calibri"/>
        <charset val="238"/>
        <scheme val="minor"/>
      </rPr>
      <t xml:space="preserve">OK "KARAĐORĐE" - </t>
    </r>
    <r>
      <rPr>
        <b/>
        <i/>
        <u/>
        <sz val="11"/>
        <color rgb="FF92D050"/>
        <rFont val="Calibri"/>
        <charset val="238"/>
        <scheme val="minor"/>
      </rPr>
      <t>M</t>
    </r>
  </si>
  <si>
    <t>TOPOLA</t>
  </si>
  <si>
    <t>KDM</t>
  </si>
  <si>
    <r>
      <rPr>
        <sz val="11"/>
        <color rgb="FF92D050"/>
        <rFont val="Calibri"/>
        <charset val="238"/>
        <scheme val="minor"/>
      </rPr>
      <t xml:space="preserve">OK "KARAĐORĐE" - </t>
    </r>
    <r>
      <rPr>
        <b/>
        <i/>
        <u/>
        <sz val="11"/>
        <color rgb="FF92D050"/>
        <rFont val="Calibri"/>
        <charset val="238"/>
        <scheme val="minor"/>
      </rPr>
      <t>Ž</t>
    </r>
  </si>
  <si>
    <t>KDW</t>
  </si>
  <si>
    <t>OK "MLADI RADNIK"</t>
  </si>
  <si>
    <t>POŽAREVAC</t>
  </si>
  <si>
    <t>MRM</t>
  </si>
  <si>
    <t>OK "PARAĆIN"</t>
  </si>
  <si>
    <t>PAW</t>
  </si>
  <si>
    <t>OK "PARTIZAN"</t>
  </si>
  <si>
    <t>PTM</t>
  </si>
  <si>
    <t>OK "RADNIČKI 1977"</t>
  </si>
  <si>
    <t>KRAGUJEVAC</t>
  </si>
  <si>
    <t>RKG</t>
  </si>
  <si>
    <t>OK "RODA"</t>
  </si>
  <si>
    <t>ROM</t>
  </si>
  <si>
    <t>OK "SLOGA 2015" - "JEDINSTVO"</t>
  </si>
  <si>
    <t>PETROVAC</t>
  </si>
  <si>
    <t>SPM</t>
  </si>
  <si>
    <t>OK "SMEČ 5"</t>
  </si>
  <si>
    <t>SME</t>
  </si>
  <si>
    <t>OK "SMEČ SV"</t>
  </si>
  <si>
    <t>SVILAJNAC</t>
  </si>
  <si>
    <t>SMS</t>
  </si>
  <si>
    <t>OK "SMEDEREVO CARINA"</t>
  </si>
  <si>
    <t>SMEDEREVO</t>
  </si>
  <si>
    <t>SCM</t>
  </si>
  <si>
    <r>
      <rPr>
        <sz val="11"/>
        <color rgb="FF7030A0"/>
        <rFont val="Calibri"/>
        <charset val="238"/>
        <scheme val="minor"/>
      </rPr>
      <t xml:space="preserve">OK "ŠUMADIJA" - </t>
    </r>
    <r>
      <rPr>
        <b/>
        <i/>
        <u/>
        <sz val="11"/>
        <color rgb="FF7030A0"/>
        <rFont val="Calibri"/>
        <charset val="238"/>
        <scheme val="minor"/>
      </rPr>
      <t>M</t>
    </r>
  </si>
  <si>
    <t>SAM</t>
  </si>
  <si>
    <t>OK "ŠUMADIJA" - juniori</t>
  </si>
  <si>
    <t>SUM</t>
  </si>
  <si>
    <r>
      <rPr>
        <sz val="11"/>
        <color rgb="FF92D050"/>
        <rFont val="Calibri"/>
        <charset val="238"/>
        <scheme val="minor"/>
      </rPr>
      <t xml:space="preserve">OK "ŠUMADIJA" - </t>
    </r>
    <r>
      <rPr>
        <b/>
        <i/>
        <u/>
        <sz val="11"/>
        <color rgb="FF92D050"/>
        <rFont val="Calibri"/>
        <charset val="238"/>
        <scheme val="minor"/>
      </rPr>
      <t>Ž</t>
    </r>
  </si>
  <si>
    <t>SAW</t>
  </si>
  <si>
    <t>OK "TEHNIČAR"</t>
  </si>
  <si>
    <t>TSW</t>
  </si>
  <si>
    <t>OK "VA 014"</t>
  </si>
  <si>
    <t>VALJEVO</t>
  </si>
  <si>
    <t>V14</t>
  </si>
  <si>
    <t>OK "VGSK"</t>
  </si>
  <si>
    <t>V. GRADIŠTE</t>
  </si>
  <si>
    <t>VGM</t>
  </si>
  <si>
    <t>OK "ŽELEZNIČAR"</t>
  </si>
  <si>
    <t>ZLM</t>
  </si>
  <si>
    <t>OSU "SLOGA 2016"</t>
  </si>
  <si>
    <t>BATOČINA</t>
  </si>
  <si>
    <t>SLB</t>
  </si>
  <si>
    <r>
      <rPr>
        <sz val="11"/>
        <color rgb="FF92D050"/>
        <rFont val="Calibri"/>
        <charset val="238"/>
        <scheme val="minor"/>
      </rPr>
      <t xml:space="preserve">SPD "OK RADNIČKI DOO" - </t>
    </r>
    <r>
      <rPr>
        <b/>
        <i/>
        <u/>
        <sz val="11"/>
        <color rgb="FF92D050"/>
        <rFont val="Calibri"/>
        <charset val="238"/>
        <scheme val="minor"/>
      </rPr>
      <t>M</t>
    </r>
  </si>
  <si>
    <r>
      <rPr>
        <sz val="11"/>
        <color rgb="FF92D050"/>
        <rFont val="Calibri"/>
        <charset val="238"/>
        <scheme val="minor"/>
      </rPr>
      <t xml:space="preserve">SPD "OK RADNIČKI DOO" - </t>
    </r>
    <r>
      <rPr>
        <b/>
        <i/>
        <u/>
        <sz val="11"/>
        <color rgb="FF92D050"/>
        <rFont val="Calibri"/>
        <charset val="238"/>
        <scheme val="minor"/>
      </rPr>
      <t>Ž</t>
    </r>
  </si>
  <si>
    <t>RKW</t>
  </si>
  <si>
    <r>
      <rPr>
        <sz val="11"/>
        <color rgb="FF92D050"/>
        <rFont val="Calibri"/>
        <charset val="238"/>
        <scheme val="minor"/>
      </rPr>
      <t xml:space="preserve">SPD "OK RADNIČKI DOO" - </t>
    </r>
    <r>
      <rPr>
        <b/>
        <i/>
        <u/>
        <sz val="11"/>
        <color rgb="FF92D050"/>
        <rFont val="Calibri"/>
        <charset val="238"/>
        <scheme val="minor"/>
      </rPr>
      <t xml:space="preserve">Ž </t>
    </r>
    <r>
      <rPr>
        <b/>
        <i/>
        <sz val="11"/>
        <color rgb="FF92D050"/>
        <rFont val="Calibri"/>
        <charset val="238"/>
        <scheme val="minor"/>
      </rPr>
      <t>1</t>
    </r>
  </si>
  <si>
    <t>RKW1</t>
  </si>
  <si>
    <r>
      <rPr>
        <sz val="11"/>
        <color rgb="FF92D050"/>
        <rFont val="Calibri"/>
        <charset val="238"/>
        <scheme val="minor"/>
      </rPr>
      <t xml:space="preserve">SPD "OK RADNIČKI DOO" - </t>
    </r>
    <r>
      <rPr>
        <b/>
        <i/>
        <u/>
        <sz val="11"/>
        <color rgb="FF92D050"/>
        <rFont val="Calibri"/>
        <charset val="238"/>
        <scheme val="minor"/>
      </rPr>
      <t>Ž</t>
    </r>
    <r>
      <rPr>
        <sz val="11"/>
        <color rgb="FF92D050"/>
        <rFont val="Calibri"/>
        <charset val="238"/>
        <scheme val="minor"/>
      </rPr>
      <t>2</t>
    </r>
  </si>
  <si>
    <t>RKW2</t>
  </si>
  <si>
    <r>
      <rPr>
        <sz val="11"/>
        <color rgb="FF92D050"/>
        <rFont val="Calibri"/>
        <charset val="238"/>
        <scheme val="minor"/>
      </rPr>
      <t xml:space="preserve">SPD "OK RADNIČKI DOO" - </t>
    </r>
    <r>
      <rPr>
        <b/>
        <i/>
        <u/>
        <sz val="11"/>
        <color rgb="FF92D050"/>
        <rFont val="Calibri"/>
        <charset val="238"/>
        <scheme val="minor"/>
      </rPr>
      <t>Ž</t>
    </r>
    <r>
      <rPr>
        <sz val="11"/>
        <color rgb="FF92D050"/>
        <rFont val="Calibri"/>
        <charset val="238"/>
        <scheme val="minor"/>
      </rPr>
      <t>3</t>
    </r>
  </si>
  <si>
    <t>RKW3</t>
  </si>
  <si>
    <t>SU "BLOK VOLEJ"</t>
  </si>
  <si>
    <t>BVJ</t>
  </si>
  <si>
    <t>ŽOK "MLADI RADNIK"</t>
  </si>
  <si>
    <t>MRW</t>
  </si>
  <si>
    <t>ŽOK "RAVNO-ĆUPRIJA"</t>
  </si>
  <si>
    <t>ĆUPRIJA</t>
  </si>
  <si>
    <t>RNO</t>
  </si>
  <si>
    <t>ŽOK "SMEDEREVO"</t>
  </si>
  <si>
    <t>SDW</t>
  </si>
  <si>
    <t>Ime i Prezime</t>
  </si>
  <si>
    <t>JMBG</t>
  </si>
  <si>
    <t>Opština prebivališta</t>
  </si>
  <si>
    <t>Ulica i broj</t>
  </si>
  <si>
    <t>Arsov Sandra</t>
  </si>
  <si>
    <t>1011000725051</t>
  </si>
  <si>
    <t>Kragujevac, Stanovo</t>
  </si>
  <si>
    <t>Kralja Milutina 66</t>
  </si>
  <si>
    <t>Beloica Jovana</t>
  </si>
  <si>
    <t>1209992725028</t>
  </si>
  <si>
    <t>Kragujevac</t>
  </si>
  <si>
    <t>Partizanskih Kurira 39</t>
  </si>
  <si>
    <t>Bojanić Milica</t>
  </si>
  <si>
    <t>1901003725023</t>
  </si>
  <si>
    <t>Spasenije Cane Babović 3/1 - 37</t>
  </si>
  <si>
    <t>Božić Svetlana</t>
  </si>
  <si>
    <t>0810987186544</t>
  </si>
  <si>
    <t>Staro selo 20</t>
  </si>
  <si>
    <t>Cvetković Nenad</t>
  </si>
  <si>
    <t>2307962720019</t>
  </si>
  <si>
    <t>Komarička 26</t>
  </si>
  <si>
    <t xml:space="preserve">Damjanović Aleksandra </t>
  </si>
  <si>
    <t>0403998725027</t>
  </si>
  <si>
    <t>Dr. Dragiše Mišovića 152</t>
  </si>
  <si>
    <t>Damnjanović Milena</t>
  </si>
  <si>
    <t>2408987725075</t>
  </si>
  <si>
    <t>Čačak</t>
  </si>
  <si>
    <t>Dr Dragiše Mišovića 113/3</t>
  </si>
  <si>
    <t>Dimitrijevid Dragiša</t>
  </si>
  <si>
    <t>1309998720022</t>
  </si>
  <si>
    <t>Miladina Petrovića br. 5</t>
  </si>
  <si>
    <t>Dimović Vladimir</t>
  </si>
  <si>
    <t>1204989720080</t>
  </si>
  <si>
    <t>9. maja 47</t>
  </si>
  <si>
    <t>Dukić Sandra</t>
  </si>
  <si>
    <t>0109000725023</t>
  </si>
  <si>
    <t>Batočina</t>
  </si>
  <si>
    <t>Zmaj Jovina 20</t>
  </si>
  <si>
    <t>Đorđević Milica</t>
  </si>
  <si>
    <t>0708000728228</t>
  </si>
  <si>
    <t>Ćuprija</t>
  </si>
  <si>
    <t>Nova Ravanička 40</t>
  </si>
  <si>
    <t>Erić Lazar</t>
  </si>
  <si>
    <t>0807995720028</t>
  </si>
  <si>
    <t>Vladimira Rolovića 13/8</t>
  </si>
  <si>
    <t>Franich Anđela</t>
  </si>
  <si>
    <t>1005991725038</t>
  </si>
  <si>
    <t>Krste Sretenovića 1/4</t>
  </si>
  <si>
    <t>Ilić Aleksandra</t>
  </si>
  <si>
    <t>2508001727215</t>
  </si>
  <si>
    <t>Jagodina</t>
  </si>
  <si>
    <t>45.Divizije N5 L2/21</t>
  </si>
  <si>
    <t>Ivanković Iva</t>
  </si>
  <si>
    <t>2612001728213</t>
  </si>
  <si>
    <t>Gavrila Principa 15</t>
  </si>
  <si>
    <t>Ivanović Jovana</t>
  </si>
  <si>
    <t>0210001727235</t>
  </si>
  <si>
    <t>Slavke Đurđević B5 1/14</t>
  </si>
  <si>
    <t>Jojić Kristina</t>
  </si>
  <si>
    <t>1905999725054</t>
  </si>
  <si>
    <t>Druge krajiške brigade 72</t>
  </si>
  <si>
    <t>Jojić Nevena</t>
  </si>
  <si>
    <t>0601003225503</t>
  </si>
  <si>
    <t>Vojvode Radića 2</t>
  </si>
  <si>
    <t>Jovanović Kristina</t>
  </si>
  <si>
    <t>2805001727228</t>
  </si>
  <si>
    <t>Svilajnac</t>
  </si>
  <si>
    <t>Visoki Stevan bb</t>
  </si>
  <si>
    <t>1104989720043</t>
  </si>
  <si>
    <t>Spasenije Cane Babović 9B/37</t>
  </si>
  <si>
    <t>Jović Vladimir</t>
  </si>
  <si>
    <t>2702985720012</t>
  </si>
  <si>
    <t>Milovana Gušića 23/b/2</t>
  </si>
  <si>
    <t>Kolić Martin</t>
  </si>
  <si>
    <t>2602989732525</t>
  </si>
  <si>
    <t>Omladinskih brigada bb/5</t>
  </si>
  <si>
    <t>Koljaja Andrea</t>
  </si>
  <si>
    <t>2406002727238</t>
  </si>
  <si>
    <t>Cerska br. 20</t>
  </si>
  <si>
    <t>Kovač Aleksandra</t>
  </si>
  <si>
    <t>0403003726816</t>
  </si>
  <si>
    <t>Aranđelovac</t>
  </si>
  <si>
    <t>Rudnička 8</t>
  </si>
  <si>
    <t>Kozić Nevena</t>
  </si>
  <si>
    <t>1104002725014</t>
  </si>
  <si>
    <t>Dvorzakova 9, Visnjak</t>
  </si>
  <si>
    <t>Krstić Nikola</t>
  </si>
  <si>
    <t>2204985720020</t>
  </si>
  <si>
    <t>Svetosavska 16</t>
  </si>
  <si>
    <t>Lalović Milena </t>
  </si>
  <si>
    <t>1009994725050</t>
  </si>
  <si>
    <t>Jug Bogdanova 21</t>
  </si>
  <si>
    <t>Lazarević Neda</t>
  </si>
  <si>
    <t>2201998725014</t>
  </si>
  <si>
    <t>Vladimira Rolovića 13/26</t>
  </si>
  <si>
    <t>Lazarević Tatjana</t>
  </si>
  <si>
    <t>1704994767047</t>
  </si>
  <si>
    <t>Veliko Gradište</t>
  </si>
  <si>
    <t>Trg Mladena Miloradovića 13/2</t>
  </si>
  <si>
    <t>Ljubomirović Ivan</t>
  </si>
  <si>
    <t>1503996720034</t>
  </si>
  <si>
    <t>Radomira Bisića 50</t>
  </si>
  <si>
    <t>Manojlovic Boško</t>
  </si>
  <si>
    <t>0807977721610</t>
  </si>
  <si>
    <t>Topola</t>
  </si>
  <si>
    <t>Bul. Vožda Karađorđa 47</t>
  </si>
  <si>
    <t>Maričić Isidora</t>
  </si>
  <si>
    <t>0603999787815</t>
  </si>
  <si>
    <t>Radoja Domanovića 1</t>
  </si>
  <si>
    <t>Marković Milena</t>
  </si>
  <si>
    <t>1506988727827</t>
  </si>
  <si>
    <t>Šumadijska 41</t>
  </si>
  <si>
    <t>Mihajlović Miloš</t>
  </si>
  <si>
    <t>2507990720031</t>
  </si>
  <si>
    <t>Svetosavska 83</t>
  </si>
  <si>
    <t>Miloijević Sara</t>
  </si>
  <si>
    <t>1701996785817</t>
  </si>
  <si>
    <t>Raška</t>
  </si>
  <si>
    <t>Karađorđeva 8</t>
  </si>
  <si>
    <t>Milojević Bojana</t>
  </si>
  <si>
    <t>2012002725040</t>
  </si>
  <si>
    <t>Dragoljuba Filipovića 35</t>
  </si>
  <si>
    <t>Miloradović Marija</t>
  </si>
  <si>
    <t>0908996725024</t>
  </si>
  <si>
    <t>Prvog maja 10/11</t>
  </si>
  <si>
    <t>Milošević Biljana</t>
  </si>
  <si>
    <t>1508992725025</t>
  </si>
  <si>
    <t>Dragobraća bb</t>
  </si>
  <si>
    <t>Milošević Nevena</t>
  </si>
  <si>
    <t>0611998725010</t>
  </si>
  <si>
    <t>Vladike Nikolaja Velimirovića 3</t>
  </si>
  <si>
    <t>Milovanović Željko</t>
  </si>
  <si>
    <t>2005986722210</t>
  </si>
  <si>
    <t>Kapetana Koče 87</t>
  </si>
  <si>
    <t>Mitrović Ivana</t>
  </si>
  <si>
    <t>2805002725032</t>
  </si>
  <si>
    <t>Gornja Batočina bb</t>
  </si>
  <si>
    <t>Mitrović Nevena</t>
  </si>
  <si>
    <t>0605001725024</t>
  </si>
  <si>
    <t>Mratinković Dejan </t>
  </si>
  <si>
    <t>2410984720018</t>
  </si>
  <si>
    <t>Đorđa Andrejevića Kuna 4</t>
  </si>
  <si>
    <t>Nonić Zvezdan</t>
  </si>
  <si>
    <t>1003971722811</t>
  </si>
  <si>
    <t>Cetinjska 9</t>
  </si>
  <si>
    <t>Novaković Maša</t>
  </si>
  <si>
    <t>0103001727811</t>
  </si>
  <si>
    <t>Železnička 4</t>
  </si>
  <si>
    <t>Perić Dušan</t>
  </si>
  <si>
    <t>2712990722835</t>
  </si>
  <si>
    <t>Paraćin</t>
  </si>
  <si>
    <t>Franše D Eperea 48</t>
  </si>
  <si>
    <t>Perović Petar</t>
  </si>
  <si>
    <t>0505996964943</t>
  </si>
  <si>
    <t>Suvoborska 7/12</t>
  </si>
  <si>
    <t>Polić Nikola</t>
  </si>
  <si>
    <t>1612974183314</t>
  </si>
  <si>
    <t>Cara Dušana 3</t>
  </si>
  <si>
    <t>Radivojević Milan</t>
  </si>
  <si>
    <t>0809994721813</t>
  </si>
  <si>
    <t>Banja BB</t>
  </si>
  <si>
    <t>Simonović Vladimir</t>
  </si>
  <si>
    <t>2901976720045</t>
  </si>
  <si>
    <t>Jadranska 16/7</t>
  </si>
  <si>
    <t>Spasić Predrag</t>
  </si>
  <si>
    <t>2511987720036</t>
  </si>
  <si>
    <t>Obilićeva 10/35</t>
  </si>
  <si>
    <t>Stanojević Milica</t>
  </si>
  <si>
    <t>3103998725024</t>
  </si>
  <si>
    <t>Vladimira Rolovića 21</t>
  </si>
  <si>
    <t>Stojić Mišo</t>
  </si>
  <si>
    <t>0212990720018</t>
  </si>
  <si>
    <t>Zorana Đinđića 2/4</t>
  </si>
  <si>
    <t>Stojković Anđela</t>
  </si>
  <si>
    <t>3012001725016</t>
  </si>
  <si>
    <t>Karađorđeva 52</t>
  </si>
  <si>
    <t>Stojković Kristina</t>
  </si>
  <si>
    <t>1611999725077</t>
  </si>
  <si>
    <t>Vase Čubrilovića 12</t>
  </si>
  <si>
    <t>Veljković Jadranka</t>
  </si>
  <si>
    <t>0704964726210</t>
  </si>
  <si>
    <t>Karađorđeva 7</t>
  </si>
  <si>
    <t>Veljović Andrea</t>
  </si>
  <si>
    <t>2911997785819</t>
  </si>
  <si>
    <t>Nova Druga 2</t>
  </si>
  <si>
    <t>Vidaković Miloš</t>
  </si>
  <si>
    <t>1911992710337</t>
  </si>
  <si>
    <t>Ive Andrića 3</t>
  </si>
  <si>
    <t>Vlajić Milica</t>
  </si>
  <si>
    <t>2609002726817</t>
  </si>
  <si>
    <t>Bulevar kralja Aleksandra 110</t>
  </si>
  <si>
    <t>Vučković Anastasija</t>
  </si>
  <si>
    <t>3009002725027</t>
  </si>
  <si>
    <t>Svetozara Markovića 12</t>
  </si>
  <si>
    <t>Vučković Marija</t>
  </si>
  <si>
    <t>2103000715140</t>
  </si>
  <si>
    <t>Manasijina 20</t>
  </si>
  <si>
    <t>Vuković Iva</t>
  </si>
  <si>
    <t>2403000725026</t>
  </si>
  <si>
    <t>Crvenog Krsta 24/6</t>
  </si>
  <si>
    <t>Naziv lige</t>
  </si>
  <si>
    <t>Sudijska taksa</t>
  </si>
  <si>
    <t>Taksa zapisničara</t>
  </si>
  <si>
    <t xml:space="preserve">MRL MOS KRAGUJEVAC </t>
  </si>
  <si>
    <t>224cm</t>
  </si>
  <si>
    <t>MK PIONIRI</t>
  </si>
  <si>
    <t>2004. i mlađi</t>
  </si>
  <si>
    <t>243CM</t>
  </si>
  <si>
    <t>MK PIONIRKE</t>
  </si>
  <si>
    <t>2005. i mlađe</t>
  </si>
  <si>
    <t>MK KADETI</t>
  </si>
  <si>
    <t>2002. i mlađi</t>
  </si>
  <si>
    <t>MK KADETKINJE</t>
  </si>
  <si>
    <t>2003. i mlađe</t>
  </si>
  <si>
    <t>MK JUNIORI</t>
  </si>
  <si>
    <t>2000. i mlađi</t>
  </si>
  <si>
    <t>243cm</t>
  </si>
  <si>
    <t>MK JUNIORKE</t>
  </si>
  <si>
    <t>2001. i mlađe</t>
  </si>
  <si>
    <t>MK PREDPIONIRKE</t>
  </si>
  <si>
    <t>2007. i mlađe</t>
  </si>
  <si>
    <t>215cm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</si>
</sst>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dd/mm/yyyy;@"/>
    <numFmt numFmtId="177" formatCode="_ * #,##0_ ;_ * \-#,##0_ ;_ * &quot;-&quot;_ ;_ @_ "/>
    <numFmt numFmtId="44" formatCode="_(&quot;$&quot;* #,##0.00_);_(&quot;$&quot;* \(#,##0.00\);_(&quot;$&quot;* &quot;-&quot;??_);_(@_)"/>
    <numFmt numFmtId="178" formatCode="_-* #,##0.00\ _D_i_n_._-;\-* #,##0.00\ _D_i_n_._-;_-* &quot;-&quot;??\ _D_i_n_._-;_-@_-"/>
  </numFmts>
  <fonts count="34">
    <font>
      <sz val="11"/>
      <color theme="1"/>
      <name val="Calibri"/>
      <charset val="238"/>
      <scheme val="minor"/>
    </font>
    <font>
      <sz val="11"/>
      <color theme="1"/>
      <name val="Calibri"/>
      <charset val="238"/>
      <scheme val="minor"/>
    </font>
    <font>
      <sz val="12"/>
      <color theme="1"/>
      <name val="Calibri"/>
      <charset val="238"/>
      <scheme val="minor"/>
    </font>
    <font>
      <sz val="11"/>
      <color rgb="FF92D050"/>
      <name val="Calibri"/>
      <charset val="238"/>
      <scheme val="minor"/>
    </font>
    <font>
      <sz val="11"/>
      <color rgb="FF00B0F0"/>
      <name val="Calibri"/>
      <charset val="238"/>
      <scheme val="minor"/>
    </font>
    <font>
      <sz val="11"/>
      <color rgb="FF7030A0"/>
      <name val="Calibri"/>
      <charset val="238"/>
      <scheme val="minor"/>
    </font>
    <font>
      <sz val="18"/>
      <color theme="1"/>
      <name val="Calibri"/>
      <charset val="238"/>
      <scheme val="minor"/>
    </font>
    <font>
      <sz val="14"/>
      <color theme="1"/>
      <name val="Calibri"/>
      <charset val="238"/>
      <scheme val="minor"/>
    </font>
    <font>
      <b/>
      <sz val="12"/>
      <color theme="1"/>
      <name val="Calibri"/>
      <charset val="238"/>
      <scheme val="minor"/>
    </font>
    <font>
      <sz val="9"/>
      <color theme="1"/>
      <name val="Calibri"/>
      <charset val="238"/>
      <scheme val="minor"/>
    </font>
    <font>
      <b/>
      <u val="singleAccounting"/>
      <sz val="14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i/>
      <u/>
      <sz val="11"/>
      <color rgb="FF92D050"/>
      <name val="Calibri"/>
      <charset val="238"/>
      <scheme val="minor"/>
    </font>
    <font>
      <b/>
      <i/>
      <u/>
      <sz val="11"/>
      <color rgb="FF7030A0"/>
      <name val="Calibri"/>
      <charset val="238"/>
      <scheme val="minor"/>
    </font>
    <font>
      <b/>
      <i/>
      <sz val="11"/>
      <color rgb="FF92D050"/>
      <name val="Calibri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4" fillId="9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/>
    <xf numFmtId="177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13" borderId="57" applyNumberFormat="0" applyAlignment="0" applyProtection="0">
      <alignment vertical="center"/>
    </xf>
    <xf numFmtId="0" fontId="16" fillId="0" borderId="56" applyNumberFormat="0" applyFill="0" applyAlignment="0" applyProtection="0">
      <alignment vertical="center"/>
    </xf>
    <xf numFmtId="0" fontId="15" fillId="24" borderId="59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5" fillId="0" borderId="6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32" borderId="60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8" borderId="55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3" fillId="8" borderId="60" applyNumberFormat="0" applyAlignment="0" applyProtection="0">
      <alignment vertical="center"/>
    </xf>
    <xf numFmtId="0" fontId="20" fillId="0" borderId="58" applyNumberFormat="0" applyFill="0" applyAlignment="0" applyProtection="0">
      <alignment vertical="center"/>
    </xf>
    <xf numFmtId="0" fontId="28" fillId="0" borderId="62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" fillId="0" borderId="0"/>
    <xf numFmtId="0" fontId="14" fillId="1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77">
    <xf numFmtId="0" fontId="0" fillId="0" borderId="0" xfId="0"/>
    <xf numFmtId="0" fontId="1" fillId="0" borderId="0" xfId="0" applyFont="1"/>
    <xf numFmtId="4" fontId="0" fillId="0" borderId="0" xfId="2" applyNumberFormat="1" applyFont="1"/>
    <xf numFmtId="4" fontId="0" fillId="0" borderId="0" xfId="0" applyNumberFormat="1"/>
    <xf numFmtId="0" fontId="1" fillId="0" borderId="0" xfId="32"/>
    <xf numFmtId="49" fontId="1" fillId="0" borderId="0" xfId="32" applyNumberFormat="1"/>
    <xf numFmtId="0" fontId="1" fillId="2" borderId="0" xfId="32" applyFill="1"/>
    <xf numFmtId="49" fontId="1" fillId="2" borderId="0" xfId="32" applyNumberFormat="1" applyFill="1"/>
    <xf numFmtId="0" fontId="1" fillId="0" borderId="0" xfId="32" applyFont="1"/>
    <xf numFmtId="0" fontId="2" fillId="0" borderId="0" xfId="0" applyFont="1"/>
    <xf numFmtId="49" fontId="1" fillId="0" borderId="0" xfId="0" applyNumberFormat="1" applyFont="1"/>
    <xf numFmtId="49" fontId="1" fillId="0" borderId="0" xfId="32" applyNumberFormat="1" applyFont="1"/>
    <xf numFmtId="0" fontId="0" fillId="3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6" fillId="0" borderId="0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7" fillId="2" borderId="1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7" fillId="4" borderId="8" xfId="0" applyNumberFormat="1" applyFont="1" applyFill="1" applyBorder="1" applyAlignment="1" applyProtection="1">
      <alignment horizontal="center" vertical="center"/>
      <protection locked="0"/>
    </xf>
    <xf numFmtId="49" fontId="7" fillId="4" borderId="9" xfId="0" applyNumberFormat="1" applyFont="1" applyFill="1" applyBorder="1" applyAlignment="1" applyProtection="1">
      <alignment horizontal="center" vertical="center"/>
      <protection locked="0"/>
    </xf>
    <xf numFmtId="49" fontId="7" fillId="4" borderId="10" xfId="0" applyNumberFormat="1" applyFont="1" applyFill="1" applyBorder="1" applyAlignment="1" applyProtection="1">
      <alignment horizontal="center" vertical="center"/>
      <protection locked="0"/>
    </xf>
    <xf numFmtId="49" fontId="7" fillId="4" borderId="11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176" fontId="2" fillId="4" borderId="9" xfId="0" applyNumberFormat="1" applyFont="1" applyFill="1" applyBorder="1" applyAlignment="1" applyProtection="1">
      <alignment horizontal="center" vertical="center"/>
      <protection locked="0"/>
    </xf>
    <xf numFmtId="49" fontId="2" fillId="4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58" fontId="2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4" borderId="16" xfId="0" applyFont="1" applyFill="1" applyBorder="1" applyAlignment="1" applyProtection="1">
      <alignment horizontal="center" vertical="center"/>
      <protection locked="0"/>
    </xf>
    <xf numFmtId="0" fontId="9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7" fillId="0" borderId="20" xfId="0" applyFont="1" applyBorder="1"/>
    <xf numFmtId="0" fontId="7" fillId="0" borderId="21" xfId="0" applyFont="1" applyBorder="1"/>
    <xf numFmtId="0" fontId="7" fillId="0" borderId="21" xfId="0" applyFont="1" applyBorder="1" applyAlignment="1"/>
    <xf numFmtId="0" fontId="7" fillId="4" borderId="21" xfId="0" applyFont="1" applyFill="1" applyBorder="1" applyAlignment="1" applyProtection="1">
      <alignment horizontal="left" vertical="center"/>
      <protection locked="0"/>
    </xf>
    <xf numFmtId="0" fontId="7" fillId="0" borderId="22" xfId="0" applyFont="1" applyBorder="1"/>
    <xf numFmtId="0" fontId="7" fillId="0" borderId="23" xfId="0" applyFont="1" applyBorder="1"/>
    <xf numFmtId="0" fontId="7" fillId="0" borderId="23" xfId="0" applyFont="1" applyBorder="1" applyAlignment="1"/>
    <xf numFmtId="0" fontId="7" fillId="4" borderId="23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/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2" fillId="0" borderId="24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" fillId="0" borderId="17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vertical="center"/>
    </xf>
    <xf numFmtId="0" fontId="1" fillId="0" borderId="31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3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" fillId="0" borderId="23" xfId="0" applyNumberFormat="1" applyFont="1" applyBorder="1" applyAlignment="1">
      <alignment horizontal="center" vertical="center"/>
    </xf>
    <xf numFmtId="0" fontId="2" fillId="4" borderId="19" xfId="0" applyFont="1" applyFill="1" applyBorder="1" applyAlignment="1" applyProtection="1">
      <alignment horizontal="left" vertical="center"/>
      <protection locked="0"/>
    </xf>
    <xf numFmtId="0" fontId="2" fillId="4" borderId="29" xfId="0" applyFont="1" applyFill="1" applyBorder="1" applyAlignment="1" applyProtection="1">
      <alignment horizontal="left" vertical="center"/>
      <protection locked="0"/>
    </xf>
    <xf numFmtId="0" fontId="2" fillId="4" borderId="16" xfId="0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 applyProtection="1">
      <alignment horizontal="left" vertical="center"/>
      <protection locked="0"/>
    </xf>
    <xf numFmtId="0" fontId="2" fillId="0" borderId="33" xfId="0" applyFont="1" applyBorder="1" applyAlignment="1">
      <alignment horizontal="center" vertical="center"/>
    </xf>
    <xf numFmtId="0" fontId="7" fillId="4" borderId="34" xfId="0" applyFont="1" applyFill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horizontal="left" vertical="center"/>
    </xf>
    <xf numFmtId="0" fontId="7" fillId="4" borderId="35" xfId="0" applyFont="1" applyFill="1" applyBorder="1" applyAlignment="1" applyProtection="1">
      <alignment horizontal="left" vertical="center"/>
      <protection locked="0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4" borderId="33" xfId="0" applyFont="1" applyFill="1" applyBorder="1" applyAlignment="1" applyProtection="1">
      <alignment horizontal="left" vertical="center"/>
      <protection locked="0"/>
    </xf>
    <xf numFmtId="0" fontId="1" fillId="0" borderId="3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7" xfId="0" applyNumberFormat="1" applyFont="1" applyBorder="1" applyAlignment="1">
      <alignment horizontal="center" vertical="center"/>
    </xf>
    <xf numFmtId="0" fontId="1" fillId="0" borderId="38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2" fillId="4" borderId="39" xfId="0" applyFont="1" applyFill="1" applyBorder="1" applyAlignment="1" applyProtection="1">
      <alignment horizontal="left" vertical="center"/>
      <protection locked="0"/>
    </xf>
    <xf numFmtId="0" fontId="2" fillId="0" borderId="40" xfId="0" applyFont="1" applyBorder="1" applyAlignment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4" borderId="43" xfId="0" applyFont="1" applyFill="1" applyBorder="1" applyAlignment="1" applyProtection="1">
      <alignment horizontal="left" vertical="center"/>
      <protection locked="0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35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0" fillId="2" borderId="2" xfId="0" applyFill="1" applyBorder="1"/>
    <xf numFmtId="0" fontId="0" fillId="2" borderId="0" xfId="0" applyFill="1" applyBorder="1"/>
    <xf numFmtId="0" fontId="0" fillId="2" borderId="5" xfId="0" applyFill="1" applyBorder="1"/>
    <xf numFmtId="0" fontId="2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wrapText="1"/>
    </xf>
    <xf numFmtId="0" fontId="1" fillId="2" borderId="3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8" fontId="10" fillId="2" borderId="2" xfId="2" applyFont="1" applyFill="1" applyBorder="1" applyAlignment="1">
      <alignment horizontal="center" vertical="top"/>
    </xf>
    <xf numFmtId="0" fontId="1" fillId="0" borderId="30" xfId="0" applyFont="1" applyBorder="1" applyAlignment="1">
      <alignment horizontal="center" wrapText="1"/>
    </xf>
    <xf numFmtId="0" fontId="1" fillId="2" borderId="4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78" fontId="10" fillId="2" borderId="13" xfId="2" applyFont="1" applyFill="1" applyBorder="1" applyAlignment="1">
      <alignment horizontal="center" vertical="top"/>
    </xf>
    <xf numFmtId="0" fontId="1" fillId="2" borderId="3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8" fontId="10" fillId="2" borderId="0" xfId="2" applyFont="1" applyFill="1" applyBorder="1" applyAlignment="1">
      <alignment horizontal="center" vertical="top"/>
    </xf>
    <xf numFmtId="0" fontId="2" fillId="0" borderId="32" xfId="0" applyFont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7" xfId="0" applyBorder="1" applyAlignment="1">
      <alignment horizontal="right" vertical="center"/>
    </xf>
    <xf numFmtId="0" fontId="0" fillId="0" borderId="48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0" fillId="2" borderId="47" xfId="0" applyFill="1" applyBorder="1"/>
    <xf numFmtId="0" fontId="0" fillId="2" borderId="48" xfId="0" applyFill="1" applyBorder="1"/>
    <xf numFmtId="0" fontId="0" fillId="2" borderId="49" xfId="0" applyFill="1" applyBorder="1"/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178" fontId="10" fillId="2" borderId="47" xfId="2" applyFont="1" applyFill="1" applyBorder="1" applyAlignment="1">
      <alignment horizontal="center" vertical="top"/>
    </xf>
    <xf numFmtId="0" fontId="2" fillId="2" borderId="48" xfId="0" applyFont="1" applyFill="1" applyBorder="1" applyAlignment="1">
      <alignment horizontal="center" vertical="center"/>
    </xf>
    <xf numFmtId="178" fontId="10" fillId="2" borderId="53" xfId="2" applyFont="1" applyFill="1" applyBorder="1" applyAlignment="1">
      <alignment horizontal="center" vertical="top"/>
    </xf>
    <xf numFmtId="0" fontId="2" fillId="2" borderId="54" xfId="0" applyFont="1" applyFill="1" applyBorder="1" applyAlignment="1">
      <alignment horizontal="center" vertical="center"/>
    </xf>
    <xf numFmtId="178" fontId="10" fillId="2" borderId="48" xfId="2" applyFont="1" applyFill="1" applyBorder="1" applyAlignment="1">
      <alignment horizontal="center" vertical="top"/>
    </xf>
    <xf numFmtId="0" fontId="2" fillId="2" borderId="49" xfId="0" applyFont="1" applyFill="1" applyBorder="1" applyAlignment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9" defaultPivotStyle="PivotStyleLight16"/>
  <colors>
    <mruColors>
      <color rgb="00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noThreeD="1" val="0"/>
</file>

<file path=xl/ctrlProps/ctrlProp2.xml><?xml version="1.0" encoding="utf-8"?>
<formControlPr xmlns="http://schemas.microsoft.com/office/spreadsheetml/2009/9/main" objectType="CheckBox" noThreeD="1" val="0"/>
</file>

<file path=xl/ctrlProps/ctrlProp3.xml><?xml version="1.0" encoding="utf-8"?>
<formControlPr xmlns="http://schemas.microsoft.com/office/spreadsheetml/2009/9/main" objectType="CheckBox" noThreeD="1" val="0"/>
</file>

<file path=xl/ctrlProps/ctrlProp4.xml><?xml version="1.0" encoding="utf-8"?>
<formControlPr xmlns="http://schemas.microsoft.com/office/spreadsheetml/2009/9/main" objectType="CheckBox" noThreeD="1" val="0"/>
</file>

<file path=xl/ctrlProps/ctrlProp5.xml><?xml version="1.0" encoding="utf-8"?>
<formControlPr xmlns="http://schemas.microsoft.com/office/spreadsheetml/2009/9/main" objectType="CheckBox" noThreeD="1" val="0"/>
</file>

<file path=xl/ctrlProps/ctrlProp6.xml><?xml version="1.0" encoding="utf-8"?>
<formControlPr xmlns="http://schemas.microsoft.com/office/spreadsheetml/2009/9/main" objectType="CheckBox" noThreeD="1" val="0"/>
</file>

<file path=xl/ctrlProps/ctrlProp7.xml><?xml version="1.0" encoding="utf-8"?>
<formControlPr xmlns="http://schemas.microsoft.com/office/spreadsheetml/2009/9/main" objectType="CheckBox" noThreeD="1" val="0"/>
</file>

<file path=xl/ctrlProps/ctrlProp8.xml><?xml version="1.0" encoding="utf-8"?>
<formControlPr xmlns="http://schemas.microsoft.com/office/spreadsheetml/2009/9/main" objectType="CheckBox" noThreeD="1" val="0"/>
</file>

<file path=xl/ctrlProps/ctrlProp9.xml><?xml version="1.0" encoding="utf-8"?>
<formControlPr xmlns="http://schemas.microsoft.com/office/spreadsheetml/2009/9/main" objectType="CheckBox" noThreeD="1" val="0"/>
</file>

<file path=xl/ctrlProps/ctrlProp10.xml><?xml version="1.0" encoding="utf-8"?>
<formControlPr xmlns="http://schemas.microsoft.com/office/spreadsheetml/2009/9/main" objectType="CheckBox" noThreeD="1" val="0"/>
</file>

<file path=xl/ctrlProps/ctrlProp11.xml><?xml version="1.0" encoding="utf-8"?>
<formControlPr xmlns="http://schemas.microsoft.com/office/spreadsheetml/2009/9/main" objectType="CheckBox" noThreeD="1" val="0"/>
</file>

<file path=xl/ctrlProps/ctrlProp12.xml><?xml version="1.0" encoding="utf-8"?>
<formControlPr xmlns="http://schemas.microsoft.com/office/spreadsheetml/2009/9/main" objectType="CheckBox" noThreeD="1" val="0"/>
</file>

<file path=xl/ctrlProps/ctrlProp13.xml><?xml version="1.0" encoding="utf-8"?>
<formControlPr xmlns="http://schemas.microsoft.com/office/spreadsheetml/2009/9/main" objectType="CheckBox" noThreeD="1" val="0"/>
</file>

<file path=xl/ctrlProps/ctrlProp14.xml><?xml version="1.0" encoding="utf-8"?>
<formControlPr xmlns="http://schemas.microsoft.com/office/spreadsheetml/2009/9/main" objectType="CheckBox" noThreeD="1" val="0"/>
</file>

<file path=xl/ctrlProps/ctrlProp15.xml><?xml version="1.0" encoding="utf-8"?>
<formControlPr xmlns="http://schemas.microsoft.com/office/spreadsheetml/2009/9/main" objectType="CheckBox" noThreeD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41</xdr:col>
      <xdr:colOff>66675</xdr:colOff>
      <xdr:row>27</xdr:row>
      <xdr:rowOff>153289</xdr:rowOff>
    </xdr:from>
    <xdr:to>
      <xdr:col>53</xdr:col>
      <xdr:colOff>76200</xdr:colOff>
      <xdr:row>30</xdr:row>
      <xdr:rowOff>125430</xdr:rowOff>
    </xdr:to>
    <xdr:pic>
      <xdr:nvPicPr>
        <xdr:cNvPr id="5" name="Picture 4" descr="stojic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6838950" y="6170930"/>
          <a:ext cx="1905000" cy="701675"/>
        </a:xfrm>
        <a:prstGeom prst="rect">
          <a:avLst/>
        </a:prstGeom>
      </xdr:spPr>
    </xdr:pic>
    <xdr:clientData/>
  </xdr:twoCellAnchor>
  <xdr:twoCellAnchor editAs="oneCell">
    <xdr:from>
      <xdr:col>1</xdr:col>
      <xdr:colOff>111919</xdr:colOff>
      <xdr:row>0</xdr:row>
      <xdr:rowOff>47624</xdr:rowOff>
    </xdr:from>
    <xdr:to>
      <xdr:col>6</xdr:col>
      <xdr:colOff>65783</xdr:colOff>
      <xdr:row>5</xdr:row>
      <xdr:rowOff>114186</xdr:rowOff>
    </xdr:to>
    <xdr:pic>
      <xdr:nvPicPr>
        <xdr:cNvPr id="2" name="Picture 1" descr="logo UOSSP PNG.pn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73685" y="46990"/>
          <a:ext cx="820420" cy="962025"/>
        </a:xfrm>
        <a:prstGeom prst="rect">
          <a:avLst/>
        </a:prstGeom>
      </xdr:spPr>
    </xdr:pic>
    <xdr:clientData/>
  </xdr:twoCellAnchor>
  <xdr:twoCellAnchor>
    <xdr:from>
      <xdr:col>57</xdr:col>
      <xdr:colOff>57150</xdr:colOff>
      <xdr:row>4</xdr:row>
      <xdr:rowOff>47625</xdr:rowOff>
    </xdr:from>
    <xdr:to>
      <xdr:col>83</xdr:col>
      <xdr:colOff>142875</xdr:colOff>
      <xdr:row>18</xdr:row>
      <xdr:rowOff>28575</xdr:rowOff>
    </xdr:to>
    <xdr:sp>
      <xdr:nvSpPr>
        <xdr:cNvPr id="4" name="Rectangle 3"/>
        <xdr:cNvSpPr/>
      </xdr:nvSpPr>
      <xdr:spPr>
        <a:xfrm>
          <a:off x="9344025" y="763905"/>
          <a:ext cx="4295775" cy="281749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sr-Latn-CS" sz="1100" b="1">
              <a:solidFill>
                <a:schemeClr val="tx1"/>
              </a:solidFill>
            </a:rPr>
            <a:t> - POPUNJAVATI SAMO ŽUTA POLJA, OSTALA</a:t>
          </a:r>
          <a:r>
            <a:rPr lang="sr-Latn-CS" sz="1100" b="1" baseline="0">
              <a:solidFill>
                <a:schemeClr val="tx1"/>
              </a:solidFill>
            </a:rPr>
            <a:t> POLJA SE POPUNJAVAJU AUTOMATSKI</a:t>
          </a:r>
          <a:endParaRPr lang="sr-Latn-CS" sz="1100" b="1" baseline="0">
            <a:solidFill>
              <a:schemeClr val="tx1"/>
            </a:solidFill>
          </a:endParaRPr>
        </a:p>
        <a:p>
          <a:pPr algn="l"/>
          <a:r>
            <a:rPr lang="sr-Latn-CS" sz="1100" b="1" baseline="0">
              <a:solidFill>
                <a:schemeClr val="tx1"/>
              </a:solidFill>
            </a:rPr>
            <a:t>- Broj naloga jednak je broju utakmice i popunjava se automatski</a:t>
          </a:r>
          <a:endParaRPr lang="sr-Latn-CS" sz="1100" b="1" baseline="0">
            <a:solidFill>
              <a:schemeClr val="tx1"/>
            </a:solidFill>
          </a:endParaRPr>
        </a:p>
        <a:p>
          <a:pPr algn="l"/>
          <a:r>
            <a:rPr lang="sr-Latn-CS" sz="1100" b="1" baseline="0">
              <a:solidFill>
                <a:schemeClr val="tx1"/>
              </a:solidFill>
            </a:rPr>
            <a:t>- Odštampan primerak naloga dati domaćinu susreta</a:t>
          </a:r>
          <a:br>
            <a:rPr lang="sr-Latn-CS" sz="1100" b="1" baseline="0">
              <a:solidFill>
                <a:schemeClr val="tx1"/>
              </a:solidFill>
            </a:rPr>
          </a:br>
          <a:r>
            <a:rPr lang="sr-Latn-CS" sz="1100" b="1" baseline="0">
              <a:solidFill>
                <a:schemeClr val="tx1"/>
              </a:solidFill>
            </a:rPr>
            <a:t>- U slučaju ručnog popunjavanja , prethodno popunjena žuta polja prazne se selektovanjem polja i pritiskom tastera </a:t>
          </a:r>
          <a:r>
            <a:rPr lang="sr-Latn-CS" sz="1100" b="1" i="1" baseline="0">
              <a:solidFill>
                <a:schemeClr val="tx1"/>
              </a:solidFill>
            </a:rPr>
            <a:t>Delete </a:t>
          </a:r>
          <a:r>
            <a:rPr lang="sr-Latn-CS" sz="1100" b="1" i="0" baseline="0">
              <a:solidFill>
                <a:schemeClr val="tx1"/>
              </a:solidFill>
            </a:rPr>
            <a:t>na tastaturi.</a:t>
          </a:r>
          <a:endParaRPr lang="sr-Latn-CS" sz="1100" b="1" i="0" baseline="0">
            <a:solidFill>
              <a:schemeClr val="tx1"/>
            </a:solidFill>
          </a:endParaRPr>
        </a:p>
        <a:p>
          <a:pPr algn="l"/>
          <a:endParaRPr lang="sr-Latn-CS" sz="1100" b="1" i="0" baseline="0">
            <a:solidFill>
              <a:schemeClr val="tx1"/>
            </a:solidFill>
          </a:endParaRPr>
        </a:p>
        <a:p>
          <a:pPr algn="l"/>
          <a:r>
            <a:rPr lang="sr-Latn-CS" sz="1100" b="1" i="0" baseline="0">
              <a:solidFill>
                <a:srgbClr val="FF0000"/>
              </a:solidFill>
            </a:rPr>
            <a:t>VAŽNO: FAJL SADRŽI PODATKE O LIČNOSTI ZAŠTIĆENE ZAKONOM (JMBG) I STROGO JE ZABRANJENO NJEGOVO JAVNO OBJAVLJIVANJE. SVAKA ZLOUPOTREBA SE KAŽNJAVA U SKLADU SA ZAKONOM</a:t>
          </a:r>
          <a:br>
            <a:rPr lang="en-US" sz="1100" b="1" i="0" baseline="0">
              <a:solidFill>
                <a:srgbClr val="FF0000"/>
              </a:solidFill>
            </a:rPr>
          </a:br>
          <a:r>
            <a:rPr lang="en-US" sz="1100" b="1" i="0" baseline="0">
              <a:solidFill>
                <a:schemeClr val="tx2">
                  <a:lumMod val="60000"/>
                  <a:lumOff val="40000"/>
                </a:schemeClr>
              </a:solidFill>
            </a:rPr>
            <a:t>U slu</a:t>
          </a:r>
          <a:r>
            <a:rPr lang="sr-Latn-CS" sz="1100" b="1" i="0" baseline="0">
              <a:solidFill>
                <a:schemeClr val="tx2">
                  <a:lumMod val="60000"/>
                  <a:lumOff val="40000"/>
                </a:schemeClr>
              </a:solidFill>
            </a:rPr>
            <a:t>čaju problema sa radom pozvati 0637488463 Dušan Perić</a:t>
          </a:r>
          <a:br>
            <a:rPr lang="en-US" sz="1100" b="1" i="0" baseline="0">
              <a:solidFill>
                <a:schemeClr val="tx2">
                  <a:lumMod val="60000"/>
                  <a:lumOff val="40000"/>
                </a:schemeClr>
              </a:solidFill>
            </a:rPr>
          </a:br>
          <a:br>
            <a:rPr lang="en-US" sz="1100" b="1" i="0" baseline="0">
              <a:solidFill>
                <a:schemeClr val="tx2">
                  <a:lumMod val="60000"/>
                  <a:lumOff val="40000"/>
                </a:schemeClr>
              </a:solidFill>
            </a:rPr>
          </a:br>
          <a:r>
            <a:rPr lang="en-US" sz="1100" b="1" i="0" baseline="0">
              <a:solidFill>
                <a:srgbClr val="7030A0"/>
              </a:solidFill>
            </a:rPr>
            <a:t>TAKSE ZA JUNIORE SU PREMA PROPOZICIJAMA OSB 2</a:t>
          </a:r>
          <a:r>
            <a:rPr lang="sr-Latn-CS" sz="1100" b="1" i="0" baseline="0">
              <a:solidFill>
                <a:srgbClr val="7030A0"/>
              </a:solidFill>
            </a:rPr>
            <a:t>x</a:t>
          </a:r>
          <a:r>
            <a:rPr lang="en-US" sz="1100" b="1" i="0" baseline="0">
              <a:solidFill>
                <a:srgbClr val="7030A0"/>
              </a:solidFill>
            </a:rPr>
            <a:t>2000,00+400,00</a:t>
          </a:r>
          <a:br>
            <a:rPr lang="en-US" sz="1100" b="1" i="0" baseline="0">
              <a:solidFill>
                <a:srgbClr val="7030A0"/>
              </a:solidFill>
            </a:rPr>
          </a:br>
          <a:r>
            <a:rPr lang="en-US" sz="1100" b="1" i="0" baseline="0">
              <a:solidFill>
                <a:srgbClr val="7030A0"/>
              </a:solidFill>
            </a:rPr>
            <a:t>SKRA</a:t>
          </a:r>
          <a:r>
            <a:rPr lang="sr-Latn-CS" sz="1100" b="1" i="0" baseline="0">
              <a:solidFill>
                <a:srgbClr val="7030A0"/>
              </a:solidFill>
            </a:rPr>
            <a:t>ĆENICA  ZA JUNIORE ŠUMADIJE JE </a:t>
          </a:r>
          <a:r>
            <a:rPr lang="sr-Latn-CS" sz="1100" b="1" i="0" u="sng" baseline="0">
              <a:solidFill>
                <a:srgbClr val="7030A0"/>
              </a:solidFill>
            </a:rPr>
            <a:t>SUM</a:t>
          </a:r>
          <a:r>
            <a:rPr lang="sr-Latn-CS" sz="1100" b="1" i="0" u="none" baseline="0">
              <a:solidFill>
                <a:srgbClr val="7030A0"/>
              </a:solidFill>
            </a:rPr>
            <a:t> PREMA ODLUCI OSB, A U OSTALIM LIGAMA </a:t>
          </a:r>
          <a:r>
            <a:rPr lang="sr-Latn-CS" sz="1100" b="1" i="0" u="sng" baseline="0">
              <a:solidFill>
                <a:srgbClr val="7030A0"/>
              </a:solidFill>
            </a:rPr>
            <a:t>SAM</a:t>
          </a:r>
          <a:r>
            <a:rPr lang="sr-Latn-CS" sz="1100" b="0" i="0" u="sng" baseline="0">
              <a:solidFill>
                <a:srgbClr val="7030A0"/>
              </a:solidFill>
            </a:rPr>
            <a:t> </a:t>
          </a:r>
          <a:r>
            <a:rPr lang="sr-Latn-CS" sz="1100" b="0" i="0" u="none" baseline="0">
              <a:solidFill>
                <a:srgbClr val="7030A0"/>
              </a:solidFill>
            </a:rPr>
            <a:t> PA SE U LISTI KLUBOVA ŠUMADIJA NALAZI  DVA PUTA.</a:t>
          </a:r>
          <a:r>
            <a:rPr lang="en-US" sz="1100" b="1" i="0" baseline="0">
              <a:solidFill>
                <a:srgbClr val="7030A0"/>
              </a:solidFill>
            </a:rPr>
            <a:t> </a:t>
          </a:r>
          <a:endParaRPr lang="sr-Latn-CS" sz="1100" b="1" i="0" baseline="0">
            <a:solidFill>
              <a:srgbClr val="7030A0"/>
            </a:solidFill>
          </a:endParaRPr>
        </a:p>
      </xdr:txBody>
    </xdr:sp>
    <xdr:clientData/>
  </xdr:twoCellAnchor>
  <xdr:twoCellAnchor editAs="oneCell">
    <xdr:from>
      <xdr:col>35</xdr:col>
      <xdr:colOff>45247</xdr:colOff>
      <xdr:row>26</xdr:row>
      <xdr:rowOff>359568</xdr:rowOff>
    </xdr:from>
    <xdr:to>
      <xdr:col>42</xdr:col>
      <xdr:colOff>2310</xdr:colOff>
      <xdr:row>31</xdr:row>
      <xdr:rowOff>134643</xdr:rowOff>
    </xdr:to>
    <xdr:pic>
      <xdr:nvPicPr>
        <xdr:cNvPr id="6" name="Picture 5" descr="pecat_UOSSP.png"/>
        <xdr:cNvPicPr>
          <a:picLocks noChangeAspect="1"/>
        </xdr:cNvPicPr>
      </xdr:nvPicPr>
      <xdr:blipFill>
        <a:blip r:embed="rId3" cstate="print"/>
        <a:stretch>
          <a:fillRect/>
        </a:stretch>
      </xdr:blipFill>
      <xdr:spPr>
        <a:xfrm>
          <a:off x="5845810" y="5958205"/>
          <a:ext cx="1090295" cy="11029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152400</xdr:colOff>
          <xdr:row>21</xdr:row>
          <xdr:rowOff>0</xdr:rowOff>
        </xdr:from>
        <xdr:to>
          <xdr:col>35</xdr:col>
          <xdr:colOff>57150</xdr:colOff>
          <xdr:row>21</xdr:row>
          <xdr:rowOff>247650</xdr:rowOff>
        </xdr:to>
        <xdr:sp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4981575" y="4322445"/>
              <a:ext cx="876300" cy="24765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Zaposlen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152400</xdr:colOff>
          <xdr:row>21</xdr:row>
          <xdr:rowOff>190500</xdr:rowOff>
        </xdr:from>
        <xdr:to>
          <xdr:col>35</xdr:col>
          <xdr:colOff>0</xdr:colOff>
          <xdr:row>22</xdr:row>
          <xdr:rowOff>95250</xdr:rowOff>
        </xdr:to>
        <xdr:sp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4981575" y="4512945"/>
              <a:ext cx="819150" cy="20002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Nezaposlen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21</xdr:row>
          <xdr:rowOff>19050</xdr:rowOff>
        </xdr:from>
        <xdr:to>
          <xdr:col>40</xdr:col>
          <xdr:colOff>123825</xdr:colOff>
          <xdr:row>21</xdr:row>
          <xdr:rowOff>238125</xdr:rowOff>
        </xdr:to>
        <xdr:sp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5800725" y="4341495"/>
              <a:ext cx="933450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Poljoprivrednik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21</xdr:row>
          <xdr:rowOff>180975</xdr:rowOff>
        </xdr:from>
        <xdr:to>
          <xdr:col>40</xdr:col>
          <xdr:colOff>142875</xdr:colOff>
          <xdr:row>22</xdr:row>
          <xdr:rowOff>104775</xdr:rowOff>
        </xdr:to>
        <xdr:sp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5800725" y="4503420"/>
              <a:ext cx="952500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Korisnik penzije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152400</xdr:colOff>
          <xdr:row>22</xdr:row>
          <xdr:rowOff>57150</xdr:rowOff>
        </xdr:from>
        <xdr:to>
          <xdr:col>40</xdr:col>
          <xdr:colOff>114300</xdr:colOff>
          <xdr:row>22</xdr:row>
          <xdr:rowOff>276225</xdr:rowOff>
        </xdr:to>
        <xdr:sp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4981575" y="4674870"/>
              <a:ext cx="1743075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Osnivač PD zaposlen u svom PD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19</xdr:row>
          <xdr:rowOff>0</xdr:rowOff>
        </xdr:from>
        <xdr:to>
          <xdr:col>35</xdr:col>
          <xdr:colOff>47625</xdr:colOff>
          <xdr:row>19</xdr:row>
          <xdr:rowOff>247650</xdr:rowOff>
        </xdr:to>
        <xdr:sp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4972050" y="3731895"/>
              <a:ext cx="876300" cy="24765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Zaposlen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19</xdr:row>
          <xdr:rowOff>190500</xdr:rowOff>
        </xdr:from>
        <xdr:to>
          <xdr:col>34</xdr:col>
          <xdr:colOff>152400</xdr:colOff>
          <xdr:row>20</xdr:row>
          <xdr:rowOff>95250</xdr:rowOff>
        </xdr:to>
        <xdr:sp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4972050" y="3922395"/>
              <a:ext cx="819150" cy="20002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Nezaposlen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152400</xdr:colOff>
          <xdr:row>19</xdr:row>
          <xdr:rowOff>19050</xdr:rowOff>
        </xdr:from>
        <xdr:to>
          <xdr:col>40</xdr:col>
          <xdr:colOff>114300</xdr:colOff>
          <xdr:row>19</xdr:row>
          <xdr:rowOff>238125</xdr:rowOff>
        </xdr:to>
        <xdr:sp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5791200" y="3750945"/>
              <a:ext cx="933450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Poljoprivrednik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152400</xdr:colOff>
          <xdr:row>19</xdr:row>
          <xdr:rowOff>180975</xdr:rowOff>
        </xdr:from>
        <xdr:to>
          <xdr:col>40</xdr:col>
          <xdr:colOff>133350</xdr:colOff>
          <xdr:row>20</xdr:row>
          <xdr:rowOff>104775</xdr:rowOff>
        </xdr:to>
        <xdr:sp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5791200" y="3912870"/>
              <a:ext cx="952500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Korisnik penzije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20</xdr:row>
          <xdr:rowOff>57150</xdr:rowOff>
        </xdr:from>
        <xdr:to>
          <xdr:col>40</xdr:col>
          <xdr:colOff>104775</xdr:colOff>
          <xdr:row>20</xdr:row>
          <xdr:rowOff>276225</xdr:rowOff>
        </xdr:to>
        <xdr:sp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4972050" y="4084320"/>
              <a:ext cx="1743075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Osnivač PD zaposlen u svom PD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35</xdr:col>
          <xdr:colOff>66675</xdr:colOff>
          <xdr:row>23</xdr:row>
          <xdr:rowOff>247650</xdr:rowOff>
        </xdr:to>
        <xdr:sp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4991100" y="4912995"/>
              <a:ext cx="876300" cy="24765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Zaposlen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190500</xdr:rowOff>
        </xdr:from>
        <xdr:to>
          <xdr:col>35</xdr:col>
          <xdr:colOff>9525</xdr:colOff>
          <xdr:row>24</xdr:row>
          <xdr:rowOff>95250</xdr:rowOff>
        </xdr:to>
        <xdr:sp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4991100" y="5103495"/>
              <a:ext cx="819150" cy="20002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Nezaposlen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</xdr:colOff>
          <xdr:row>23</xdr:row>
          <xdr:rowOff>19050</xdr:rowOff>
        </xdr:from>
        <xdr:to>
          <xdr:col>40</xdr:col>
          <xdr:colOff>133350</xdr:colOff>
          <xdr:row>23</xdr:row>
          <xdr:rowOff>238125</xdr:rowOff>
        </xdr:to>
        <xdr:sp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5810250" y="4932045"/>
              <a:ext cx="933450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Poljoprivrednik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</xdr:colOff>
          <xdr:row>23</xdr:row>
          <xdr:rowOff>180975</xdr:rowOff>
        </xdr:from>
        <xdr:to>
          <xdr:col>40</xdr:col>
          <xdr:colOff>152400</xdr:colOff>
          <xdr:row>24</xdr:row>
          <xdr:rowOff>104775</xdr:rowOff>
        </xdr:to>
        <xdr:sp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5810250" y="5093970"/>
              <a:ext cx="952500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Korisnik penzije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57150</xdr:rowOff>
        </xdr:from>
        <xdr:to>
          <xdr:col>40</xdr:col>
          <xdr:colOff>123825</xdr:colOff>
          <xdr:row>24</xdr:row>
          <xdr:rowOff>276225</xdr:rowOff>
        </xdr:to>
        <xdr:sp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4991100" y="5265420"/>
              <a:ext cx="1743075" cy="219075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 panose="020B0604030504040204"/>
                  <a:ea typeface="Tahoma" panose="020B0604030504040204"/>
                  <a:cs typeface="Tahoma" panose="020B0604030504040204"/>
                </a:rPr>
                <a:t>Osnivač PD zaposlen u svom PD</a:t>
              </a:r>
              <a:endParaRPr lang="en-US" sz="800" b="0" i="0" u="none" strike="noStrike" baseline="0">
                <a:solidFill>
                  <a:srgbClr val="000000"/>
                </a:solidFill>
                <a:latin typeface="Tahoma" panose="020B0604030504040204"/>
                <a:ea typeface="Tahoma" panose="020B0604030504040204"/>
                <a:cs typeface="Tahoma" panose="020B0604030504040204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5" Type="http://schemas.openxmlformats.org/officeDocument/2006/relationships/ctrlProp" Target="../ctrlProps/ctrlProp13.xml"/><Relationship Id="rId14" Type="http://schemas.openxmlformats.org/officeDocument/2006/relationships/ctrlProp" Target="../ctrlProps/ctrlProp12.xml"/><Relationship Id="rId13" Type="http://schemas.openxmlformats.org/officeDocument/2006/relationships/ctrlProp" Target="../ctrlProps/ctrlProp11.xml"/><Relationship Id="rId12" Type="http://schemas.openxmlformats.org/officeDocument/2006/relationships/ctrlProp" Target="../ctrlProps/ctrlProp10.xml"/><Relationship Id="rId11" Type="http://schemas.openxmlformats.org/officeDocument/2006/relationships/ctrlProp" Target="../ctrlProps/ctrlProp9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B31"/>
  <sheetViews>
    <sheetView tabSelected="1" workbookViewId="0">
      <selection activeCell="AB12" sqref="AB12:AT12"/>
    </sheetView>
  </sheetViews>
  <sheetFormatPr defaultColWidth="2.42857142857143" defaultRowHeight="14.1" customHeight="1"/>
  <cols>
    <col min="6" max="6" width="3.28571428571429" customWidth="1"/>
    <col min="13" max="13" width="2.71428571428571" customWidth="1"/>
    <col min="14" max="14" width="1.14285714285714" customWidth="1"/>
    <col min="15" max="15" width="4.57142857142857" customWidth="1"/>
    <col min="43" max="43" width="1.71428571428571" customWidth="1"/>
    <col min="54" max="54" width="2" customWidth="1"/>
  </cols>
  <sheetData>
    <row r="1" customHeight="1" spans="1:54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26" t="s">
        <v>0</v>
      </c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62"/>
    </row>
    <row r="2" customHeight="1" spans="1:54">
      <c r="A2" s="20"/>
      <c r="B2" s="21"/>
      <c r="C2" s="21"/>
      <c r="D2" s="21"/>
      <c r="E2" s="21"/>
      <c r="F2" s="21"/>
      <c r="G2" s="22" t="s">
        <v>1</v>
      </c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1"/>
      <c r="AH2" s="21"/>
      <c r="AI2" s="21"/>
      <c r="AJ2" s="128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63"/>
    </row>
    <row r="3" customHeight="1" spans="1:54">
      <c r="A3" s="20"/>
      <c r="B3" s="21"/>
      <c r="C3" s="21"/>
      <c r="D3" s="21"/>
      <c r="E3" s="21"/>
      <c r="F3" s="21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1"/>
      <c r="AH3" s="21"/>
      <c r="AI3" s="21"/>
      <c r="AJ3" s="128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63"/>
    </row>
    <row r="4" customHeight="1" spans="1:54">
      <c r="A4" s="20"/>
      <c r="B4" s="21"/>
      <c r="C4" s="21"/>
      <c r="D4" s="21"/>
      <c r="E4" s="21"/>
      <c r="F4" s="21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1"/>
      <c r="AH4" s="21"/>
      <c r="AI4" s="21"/>
      <c r="AJ4" s="128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63"/>
    </row>
    <row r="5" customHeight="1" spans="1:54">
      <c r="A5" s="20"/>
      <c r="B5" s="21"/>
      <c r="C5" s="21"/>
      <c r="D5" s="21"/>
      <c r="E5" s="21"/>
      <c r="F5" s="21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1"/>
      <c r="AH5" s="21"/>
      <c r="AI5" s="21"/>
      <c r="AJ5" s="128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63"/>
    </row>
    <row r="6" customHeight="1" spans="1:54">
      <c r="A6" s="23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130"/>
      <c r="AK6" s="131"/>
      <c r="AL6" s="131"/>
      <c r="AM6" s="131"/>
      <c r="AN6" s="131"/>
      <c r="AO6" s="131"/>
      <c r="AP6" s="131"/>
      <c r="AQ6" s="131"/>
      <c r="AR6" s="131"/>
      <c r="AS6" s="131"/>
      <c r="AT6" s="131"/>
      <c r="AU6" s="131"/>
      <c r="AV6" s="131"/>
      <c r="AW6" s="131"/>
      <c r="AX6" s="131"/>
      <c r="AY6" s="131"/>
      <c r="AZ6" s="131"/>
      <c r="BA6" s="131"/>
      <c r="BB6" s="164"/>
    </row>
    <row r="8" customHeight="1" spans="1:54">
      <c r="A8" s="25" t="s">
        <v>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99" t="s">
        <v>3</v>
      </c>
      <c r="AB8" s="99"/>
      <c r="AC8" s="99"/>
      <c r="AD8" s="99"/>
      <c r="AE8" s="99"/>
      <c r="AF8" s="99"/>
      <c r="AG8" s="99"/>
      <c r="AH8" s="99"/>
      <c r="AI8" s="99" t="str">
        <f>IF(A14=0,"",A14)</f>
        <v/>
      </c>
      <c r="AJ8" s="99"/>
      <c r="AK8" s="99"/>
      <c r="AL8" s="132" t="s">
        <v>4</v>
      </c>
      <c r="AM8" s="132"/>
      <c r="AN8" s="132"/>
      <c r="AO8" s="132"/>
      <c r="AP8" s="132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65"/>
    </row>
    <row r="9" customHeight="1" spans="1:54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33"/>
      <c r="AM9" s="133"/>
      <c r="AN9" s="133"/>
      <c r="AO9" s="133"/>
      <c r="AP9" s="133"/>
      <c r="AQ9" s="136"/>
      <c r="AR9" s="136"/>
      <c r="AS9" s="136"/>
      <c r="AT9" s="136"/>
      <c r="AU9" s="136"/>
      <c r="AV9" s="136"/>
      <c r="AW9" s="136"/>
      <c r="AX9" s="136"/>
      <c r="AY9" s="136"/>
      <c r="AZ9" s="136"/>
      <c r="BA9" s="136"/>
      <c r="BB9" s="166"/>
    </row>
    <row r="10" customHeight="1" spans="1:54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34"/>
      <c r="AM10" s="134"/>
      <c r="AN10" s="134"/>
      <c r="AO10" s="134"/>
      <c r="AP10" s="134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67"/>
    </row>
    <row r="11" ht="10.5" customHeight="1"/>
    <row r="12" ht="19.5" customHeight="1" spans="1:46">
      <c r="A12" s="16" t="s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57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</row>
    <row r="13" s="9" customFormat="1" ht="19.5" customHeight="1" spans="1:54">
      <c r="A13" s="31" t="s">
        <v>6</v>
      </c>
      <c r="B13" s="32"/>
      <c r="C13" s="32"/>
      <c r="D13" s="32"/>
      <c r="E13" s="32"/>
      <c r="F13" s="32"/>
      <c r="G13" s="32" t="s">
        <v>7</v>
      </c>
      <c r="H13" s="32"/>
      <c r="I13" s="32"/>
      <c r="J13" s="64" t="s">
        <v>8</v>
      </c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103"/>
      <c r="AE13" s="32" t="s">
        <v>9</v>
      </c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 t="s">
        <v>10</v>
      </c>
      <c r="AU13" s="32"/>
      <c r="AV13" s="32"/>
      <c r="AW13" s="32"/>
      <c r="AX13" s="32"/>
      <c r="AY13" s="32"/>
      <c r="AZ13" s="32"/>
      <c r="BA13" s="32"/>
      <c r="BB13" s="168"/>
    </row>
    <row r="14" ht="19.5" customHeight="1" spans="1:54">
      <c r="A14" s="33"/>
      <c r="B14" s="34"/>
      <c r="C14" s="34"/>
      <c r="D14" s="34"/>
      <c r="E14" s="34"/>
      <c r="F14" s="34"/>
      <c r="G14" s="34"/>
      <c r="H14" s="34"/>
      <c r="I14" s="34"/>
      <c r="J14" s="66" t="s">
        <v>11</v>
      </c>
      <c r="K14" s="67"/>
      <c r="L14" s="67"/>
      <c r="M14" s="67"/>
      <c r="N14" s="68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104"/>
      <c r="AE14" s="105" t="str">
        <f>IFERROR(VLOOKUP(O14,lista_klubova,2,FALSE),"")</f>
        <v/>
      </c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9" t="str">
        <f>IFERROR(VLOOKUP(O14,lista_klubova,3,FALSE),"")</f>
        <v/>
      </c>
      <c r="AU14" s="109"/>
      <c r="AV14" s="109"/>
      <c r="AW14" s="109"/>
      <c r="AX14" s="109"/>
      <c r="AY14" s="109"/>
      <c r="AZ14" s="109"/>
      <c r="BA14" s="109"/>
      <c r="BB14" s="169"/>
    </row>
    <row r="15" ht="19.5" customHeight="1" spans="1:54">
      <c r="A15" s="35"/>
      <c r="B15" s="36"/>
      <c r="C15" s="36"/>
      <c r="D15" s="36"/>
      <c r="E15" s="36"/>
      <c r="F15" s="36"/>
      <c r="G15" s="36"/>
      <c r="H15" s="36"/>
      <c r="I15" s="36"/>
      <c r="J15" s="70" t="s">
        <v>12</v>
      </c>
      <c r="K15" s="71"/>
      <c r="L15" s="71"/>
      <c r="M15" s="71"/>
      <c r="N15" s="72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106"/>
      <c r="AE15" s="107" t="str">
        <f>IFERROR(VLOOKUP(O15,lista_klubova,2,FALSE),"")</f>
        <v/>
      </c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38" t="str">
        <f>IFERROR(VLOOKUP(O15,lista_klubova,3,FALSE),"")</f>
        <v/>
      </c>
      <c r="AU15" s="138"/>
      <c r="AV15" s="138"/>
      <c r="AW15" s="138"/>
      <c r="AX15" s="138"/>
      <c r="AY15" s="138"/>
      <c r="AZ15" s="138"/>
      <c r="BA15" s="138"/>
      <c r="BB15" s="170"/>
    </row>
    <row r="16" ht="11.25" customHeight="1" spans="1:54">
      <c r="A16" s="37"/>
      <c r="B16" s="37"/>
      <c r="C16" s="37"/>
      <c r="D16" s="37"/>
      <c r="E16" s="37"/>
      <c r="F16" s="37"/>
      <c r="G16" s="38"/>
      <c r="H16" s="38"/>
      <c r="I16" s="38"/>
      <c r="J16" s="74"/>
      <c r="K16" s="74"/>
      <c r="L16" s="74"/>
      <c r="M16" s="74"/>
      <c r="N16" s="75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22"/>
      <c r="AU16" s="122"/>
      <c r="AV16" s="122"/>
      <c r="AW16" s="122"/>
      <c r="AX16" s="122"/>
      <c r="AY16" s="122"/>
      <c r="AZ16" s="122"/>
      <c r="BA16" s="122"/>
      <c r="BB16" s="122"/>
    </row>
    <row r="17" s="16" customFormat="1" ht="19.5" customHeight="1" spans="1:54">
      <c r="A17" s="39" t="s">
        <v>13</v>
      </c>
      <c r="B17" s="39"/>
      <c r="C17" s="39"/>
      <c r="D17" s="39"/>
      <c r="E17" s="39"/>
      <c r="F17" s="39"/>
      <c r="G17" s="39" t="s">
        <v>14</v>
      </c>
      <c r="H17" s="39"/>
      <c r="I17" s="39"/>
      <c r="J17" s="39" t="s">
        <v>15</v>
      </c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109" t="s">
        <v>16</v>
      </c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 t="s">
        <v>17</v>
      </c>
      <c r="AU17" s="109"/>
      <c r="AV17" s="109"/>
      <c r="AW17" s="109"/>
      <c r="AX17" s="109"/>
      <c r="AY17" s="109"/>
      <c r="AZ17" s="109"/>
      <c r="BA17" s="109"/>
      <c r="BB17" s="109"/>
    </row>
    <row r="18" s="16" customFormat="1" ht="19.5" customHeight="1" spans="1:54">
      <c r="A18" s="40"/>
      <c r="B18" s="40"/>
      <c r="C18" s="40"/>
      <c r="D18" s="40"/>
      <c r="E18" s="40"/>
      <c r="F18" s="40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109" t="str">
        <f>IFERROR(IF(VLOOKUP(AB12,lige_podaci,2,FALSE)=0,"/",VLOOKUP(AB12,lige_podaci,2,FALSE)),"")</f>
        <v/>
      </c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 t="str">
        <f>IFERROR(VLOOKUP(AB12,lige_podaci,3,FALSE),"")</f>
        <v/>
      </c>
      <c r="AU18" s="109"/>
      <c r="AV18" s="109"/>
      <c r="AW18" s="109"/>
      <c r="AX18" s="109"/>
      <c r="AY18" s="109"/>
      <c r="AZ18" s="109"/>
      <c r="BA18" s="109"/>
      <c r="BB18" s="109"/>
    </row>
    <row r="19" customHeight="1" spans="1:5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</row>
    <row r="20" s="17" customFormat="1" ht="23.25" customHeight="1" spans="1:54">
      <c r="A20" s="42" t="s">
        <v>18</v>
      </c>
      <c r="B20" s="43"/>
      <c r="C20" s="43"/>
      <c r="D20" s="43"/>
      <c r="E20" s="43"/>
      <c r="F20" s="44"/>
      <c r="G20" s="44"/>
      <c r="H20" s="44"/>
      <c r="I20" s="44"/>
      <c r="J20" s="77"/>
      <c r="K20" s="78" t="s">
        <v>19</v>
      </c>
      <c r="L20" s="79"/>
      <c r="M20" s="79"/>
      <c r="N20" s="79"/>
      <c r="O20" s="79"/>
      <c r="P20" s="79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110"/>
      <c r="AE20" s="111"/>
      <c r="AF20" s="112"/>
      <c r="AG20" s="112"/>
      <c r="AH20" s="112"/>
      <c r="AI20" s="112"/>
      <c r="AJ20" s="112"/>
      <c r="AK20" s="112"/>
      <c r="AL20" s="112"/>
      <c r="AM20" s="112"/>
      <c r="AN20" s="112"/>
      <c r="AO20" s="139"/>
      <c r="AP20" s="140" t="s">
        <v>20</v>
      </c>
      <c r="AQ20" s="141"/>
      <c r="AR20" s="141"/>
      <c r="AS20" s="141"/>
      <c r="AT20" s="142" t="str">
        <f>IFERROR(VLOOKUP(AB12,lige_podaci,4,FALSE),"")</f>
        <v/>
      </c>
      <c r="AU20" s="142"/>
      <c r="AV20" s="142"/>
      <c r="AW20" s="142"/>
      <c r="AX20" s="142"/>
      <c r="AY20" s="142"/>
      <c r="AZ20" s="142"/>
      <c r="BA20" s="142"/>
      <c r="BB20" s="171"/>
    </row>
    <row r="21" s="17" customFormat="1" ht="23.25" customHeight="1" spans="1:54">
      <c r="A21" s="45" t="s">
        <v>21</v>
      </c>
      <c r="B21" s="46"/>
      <c r="C21" s="46"/>
      <c r="D21" s="47" t="str">
        <f>IFERROR(VLOOKUP(Q20,lista_sudija,2,),"")</f>
        <v/>
      </c>
      <c r="E21" s="47"/>
      <c r="F21" s="47"/>
      <c r="G21" s="47"/>
      <c r="H21" s="47"/>
      <c r="I21" s="47"/>
      <c r="J21" s="80"/>
      <c r="K21" s="81" t="s">
        <v>22</v>
      </c>
      <c r="L21" s="82"/>
      <c r="M21" s="82"/>
      <c r="N21" s="83" t="str">
        <f>IFERROR(VLOOKUP(Q20,lista_sudija,4,)&amp;", "&amp;VLOOKUP(Q20,lista_sudija,3,),"")</f>
        <v/>
      </c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113"/>
      <c r="AE21" s="114"/>
      <c r="AF21" s="115"/>
      <c r="AG21" s="115"/>
      <c r="AH21" s="115"/>
      <c r="AI21" s="115"/>
      <c r="AJ21" s="115"/>
      <c r="AK21" s="115"/>
      <c r="AL21" s="115"/>
      <c r="AM21" s="115"/>
      <c r="AN21" s="115"/>
      <c r="AO21" s="143"/>
      <c r="AP21" s="144" t="s">
        <v>23</v>
      </c>
      <c r="AQ21" s="145"/>
      <c r="AR21" s="145"/>
      <c r="AS21" s="145"/>
      <c r="AT21" s="146"/>
      <c r="AU21" s="146"/>
      <c r="AV21" s="146"/>
      <c r="AW21" s="146"/>
      <c r="AX21" s="146"/>
      <c r="AY21" s="146"/>
      <c r="AZ21" s="146"/>
      <c r="BA21" s="146"/>
      <c r="BB21" s="172"/>
    </row>
    <row r="22" s="17" customFormat="1" ht="23.25" customHeight="1" spans="1:54">
      <c r="A22" s="48" t="s">
        <v>24</v>
      </c>
      <c r="B22" s="49"/>
      <c r="C22" s="49"/>
      <c r="D22" s="49"/>
      <c r="E22" s="49"/>
      <c r="F22" s="50"/>
      <c r="G22" s="50"/>
      <c r="H22" s="50"/>
      <c r="I22" s="50"/>
      <c r="J22" s="84"/>
      <c r="K22" s="85" t="s">
        <v>19</v>
      </c>
      <c r="L22" s="86"/>
      <c r="M22" s="86"/>
      <c r="N22" s="86"/>
      <c r="O22" s="86"/>
      <c r="P22" s="86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116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47" t="s">
        <v>20</v>
      </c>
      <c r="AQ22" s="148"/>
      <c r="AR22" s="148"/>
      <c r="AS22" s="148"/>
      <c r="AT22" s="149" t="str">
        <f>IFERROR(VLOOKUP(AB12,lige_podaci,4,FALSE),"")</f>
        <v/>
      </c>
      <c r="AU22" s="149"/>
      <c r="AV22" s="149"/>
      <c r="AW22" s="149"/>
      <c r="AX22" s="149"/>
      <c r="AY22" s="149"/>
      <c r="AZ22" s="149"/>
      <c r="BA22" s="149"/>
      <c r="BB22" s="173"/>
    </row>
    <row r="23" s="17" customFormat="1" ht="23.25" customHeight="1" spans="1:54">
      <c r="A23" s="51" t="s">
        <v>21</v>
      </c>
      <c r="B23" s="52"/>
      <c r="C23" s="52"/>
      <c r="D23" s="53" t="str">
        <f>IFERROR(VLOOKUP(Q22,lista_sudija,2,),"")</f>
        <v/>
      </c>
      <c r="E23" s="53"/>
      <c r="F23" s="53"/>
      <c r="G23" s="53"/>
      <c r="H23" s="53"/>
      <c r="I23" s="53"/>
      <c r="J23" s="87"/>
      <c r="K23" s="81" t="s">
        <v>22</v>
      </c>
      <c r="L23" s="88"/>
      <c r="M23" s="88"/>
      <c r="N23" s="89" t="str">
        <f>IFERROR(VLOOKUP(Q22,lista_sudija,4,)&amp;", "&amp;VLOOKUP(Q22,lista_sudija,3,),"")</f>
        <v/>
      </c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118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50" t="s">
        <v>23</v>
      </c>
      <c r="AQ23" s="151"/>
      <c r="AR23" s="151"/>
      <c r="AS23" s="151"/>
      <c r="AT23" s="152"/>
      <c r="AU23" s="152"/>
      <c r="AV23" s="152"/>
      <c r="AW23" s="152"/>
      <c r="AX23" s="152"/>
      <c r="AY23" s="152"/>
      <c r="AZ23" s="152"/>
      <c r="BA23" s="152"/>
      <c r="BB23" s="174"/>
    </row>
    <row r="24" s="17" customFormat="1" ht="23.25" customHeight="1" spans="1:54">
      <c r="A24" s="54" t="s">
        <v>25</v>
      </c>
      <c r="B24" s="55"/>
      <c r="C24" s="55"/>
      <c r="D24" s="55"/>
      <c r="E24" s="55"/>
      <c r="F24" s="46"/>
      <c r="G24" s="46"/>
      <c r="H24" s="46"/>
      <c r="I24" s="46"/>
      <c r="J24" s="90"/>
      <c r="K24" s="78" t="s">
        <v>19</v>
      </c>
      <c r="L24" s="91"/>
      <c r="M24" s="91"/>
      <c r="N24" s="91"/>
      <c r="O24" s="91"/>
      <c r="P24" s="91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120"/>
      <c r="AE24" s="121"/>
      <c r="AF24" s="122"/>
      <c r="AG24" s="122"/>
      <c r="AH24" s="122"/>
      <c r="AI24" s="122"/>
      <c r="AJ24" s="122"/>
      <c r="AK24" s="122"/>
      <c r="AL24" s="122"/>
      <c r="AM24" s="122"/>
      <c r="AN24" s="122"/>
      <c r="AO24" s="153"/>
      <c r="AP24" s="144" t="s">
        <v>20</v>
      </c>
      <c r="AQ24" s="145"/>
      <c r="AR24" s="145"/>
      <c r="AS24" s="145"/>
      <c r="AT24" s="154" t="str">
        <f>IFERROR(VLOOKUP(AB12,lige_podaci,5,FALSE),"")</f>
        <v/>
      </c>
      <c r="AU24" s="154"/>
      <c r="AV24" s="154"/>
      <c r="AW24" s="154"/>
      <c r="AX24" s="154"/>
      <c r="AY24" s="154"/>
      <c r="AZ24" s="154"/>
      <c r="BA24" s="154"/>
      <c r="BB24" s="175"/>
    </row>
    <row r="25" s="17" customFormat="1" ht="23.25" customHeight="1" spans="1:54">
      <c r="A25" s="56" t="s">
        <v>21</v>
      </c>
      <c r="B25" s="57"/>
      <c r="C25" s="57"/>
      <c r="D25" s="58" t="str">
        <f>IFERROR(VLOOKUP(Q24,lista_sudija,2,),"")</f>
        <v/>
      </c>
      <c r="E25" s="58"/>
      <c r="F25" s="58"/>
      <c r="G25" s="58"/>
      <c r="H25" s="58"/>
      <c r="I25" s="58"/>
      <c r="J25" s="92"/>
      <c r="K25" s="93" t="s">
        <v>22</v>
      </c>
      <c r="L25" s="94"/>
      <c r="M25" s="94"/>
      <c r="N25" s="95" t="str">
        <f>IFERROR(VLOOKUP(Q24,lista_sudija,4,)&amp;", "&amp;VLOOKUP(Q24,lista_sudija,3,),"")</f>
        <v/>
      </c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123"/>
      <c r="AE25" s="124"/>
      <c r="AF25" s="125"/>
      <c r="AG25" s="125"/>
      <c r="AH25" s="125"/>
      <c r="AI25" s="125"/>
      <c r="AJ25" s="125"/>
      <c r="AK25" s="125"/>
      <c r="AL25" s="125"/>
      <c r="AM25" s="125"/>
      <c r="AN25" s="125"/>
      <c r="AO25" s="155"/>
      <c r="AP25" s="156" t="s">
        <v>23</v>
      </c>
      <c r="AQ25" s="157"/>
      <c r="AR25" s="157"/>
      <c r="AS25" s="157"/>
      <c r="AT25" s="158"/>
      <c r="AU25" s="158"/>
      <c r="AV25" s="158"/>
      <c r="AW25" s="158"/>
      <c r="AX25" s="158"/>
      <c r="AY25" s="158"/>
      <c r="AZ25" s="158"/>
      <c r="BA25" s="158"/>
      <c r="BB25" s="176"/>
    </row>
    <row r="26" ht="7.5" customHeight="1" spans="2:52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</row>
    <row r="27" ht="33" customHeight="1" spans="1:54">
      <c r="A27" s="59" t="s">
        <v>26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</row>
    <row r="28" customHeight="1" spans="1:5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</row>
    <row r="29" customHeight="1" spans="1:52">
      <c r="A29" s="9" t="s">
        <v>27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159" t="s">
        <v>28</v>
      </c>
      <c r="AP29" s="159"/>
      <c r="AQ29" s="159"/>
      <c r="AR29" s="159"/>
      <c r="AS29" s="159"/>
      <c r="AT29" s="159"/>
      <c r="AU29" s="159"/>
      <c r="AV29" s="159"/>
      <c r="AW29" s="159"/>
      <c r="AX29" s="159"/>
      <c r="AY29" s="159"/>
      <c r="AZ29" s="159"/>
    </row>
    <row r="30" ht="29.25" customHeight="1" spans="1:6">
      <c r="A30" s="61"/>
      <c r="B30" s="62"/>
      <c r="C30" s="62"/>
      <c r="D30" s="62"/>
      <c r="E30" s="62"/>
      <c r="F30" s="62"/>
    </row>
    <row r="31" customHeight="1" spans="1:52">
      <c r="A31" s="63" t="s">
        <v>29</v>
      </c>
      <c r="B31" s="63"/>
      <c r="C31" s="63"/>
      <c r="D31" s="63"/>
      <c r="E31" s="63"/>
      <c r="F31" s="63"/>
      <c r="AO31" s="160" t="s">
        <v>30</v>
      </c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</row>
  </sheetData>
  <sheetProtection password="C6E0" sheet="1" selectLockedCells="1" objects="1" scenarios="1"/>
  <mergeCells count="62">
    <mergeCell ref="AB12:AT12"/>
    <mergeCell ref="A13:F13"/>
    <mergeCell ref="G13:I13"/>
    <mergeCell ref="J13:AD13"/>
    <mergeCell ref="AE13:AS13"/>
    <mergeCell ref="AT13:BB13"/>
    <mergeCell ref="O14:AD14"/>
    <mergeCell ref="AE14:AS14"/>
    <mergeCell ref="AT14:BB14"/>
    <mergeCell ref="O15:AD15"/>
    <mergeCell ref="AE15:AS15"/>
    <mergeCell ref="AT15:BB15"/>
    <mergeCell ref="A17:F17"/>
    <mergeCell ref="G17:I17"/>
    <mergeCell ref="J17:AD17"/>
    <mergeCell ref="AE17:AS17"/>
    <mergeCell ref="AT17:BB17"/>
    <mergeCell ref="A18:F18"/>
    <mergeCell ref="G18:I18"/>
    <mergeCell ref="J18:AD18"/>
    <mergeCell ref="AE18:AS18"/>
    <mergeCell ref="AT18:BB18"/>
    <mergeCell ref="A20:E20"/>
    <mergeCell ref="Q20:AD20"/>
    <mergeCell ref="AP20:AS20"/>
    <mergeCell ref="AT20:BB20"/>
    <mergeCell ref="D21:J21"/>
    <mergeCell ref="N21:AD21"/>
    <mergeCell ref="AP21:AS21"/>
    <mergeCell ref="AT21:BB21"/>
    <mergeCell ref="A22:E22"/>
    <mergeCell ref="Q22:AD22"/>
    <mergeCell ref="AP22:AS22"/>
    <mergeCell ref="AT22:BB22"/>
    <mergeCell ref="D23:J23"/>
    <mergeCell ref="N23:AD23"/>
    <mergeCell ref="AP23:AS23"/>
    <mergeCell ref="AT23:BB23"/>
    <mergeCell ref="A24:E24"/>
    <mergeCell ref="Q24:AD24"/>
    <mergeCell ref="AP24:AS24"/>
    <mergeCell ref="AT24:BB24"/>
    <mergeCell ref="D25:J25"/>
    <mergeCell ref="N25:AD25"/>
    <mergeCell ref="AP25:AS25"/>
    <mergeCell ref="AT25:BB25"/>
    <mergeCell ref="A27:BB27"/>
    <mergeCell ref="AO29:AZ29"/>
    <mergeCell ref="A30:F30"/>
    <mergeCell ref="A31:F31"/>
    <mergeCell ref="AO31:AZ31"/>
    <mergeCell ref="G2:AF5"/>
    <mergeCell ref="AJ1:BA6"/>
    <mergeCell ref="A8:Z10"/>
    <mergeCell ref="AA8:AH10"/>
    <mergeCell ref="AI8:AK10"/>
    <mergeCell ref="AL8:AP10"/>
    <mergeCell ref="A14:F15"/>
    <mergeCell ref="G14:I15"/>
    <mergeCell ref="AE22:AO23"/>
    <mergeCell ref="AE20:AO21"/>
    <mergeCell ref="AE24:AO25"/>
  </mergeCells>
  <dataValidations count="9">
    <dataValidation type="list" allowBlank="1" showInputMessage="1" showErrorMessage="1" prompt="izaberi ligu" sqref="AB12:AT12">
      <formula1>lige</formula1>
    </dataValidation>
    <dataValidation allowBlank="1" showInputMessage="1" showErrorMessage="1" prompt="upiši datum odigravanja iz poslednjeg biltena" sqref="A18:F18"/>
    <dataValidation allowBlank="1" showInputMessage="1" showErrorMessage="1" prompt="upiši broj utakmice iz biltena" sqref="A14:F15"/>
    <dataValidation allowBlank="1" showInputMessage="1" showErrorMessage="1" prompt="upiši vreme odigravanja iz poslednjeg biltena" sqref="G18:I18"/>
    <dataValidation allowBlank="1" showInputMessage="1" showErrorMessage="1" prompt="upiši datum kreiranja naloga:&#10;radni dan koji prethodi danu odigravanja utakmice!" sqref="A30:F30"/>
    <dataValidation allowBlank="1" showInputMessage="1" showErrorMessage="1" prompt="upiši salu i mesto odigravanja iz poslednjeg biltena" sqref="J18:AD18"/>
    <dataValidation type="list" allowBlank="1" showInputMessage="1" showErrorMessage="1" prompt="izaberi sudiju" sqref="Q20;Q22:AD22;Q24:AD24">
      <formula1>sudije</formula1>
    </dataValidation>
    <dataValidation type="list" allowBlank="1" showInputMessage="1" showErrorMessage="1" prompt="IZABERI KLUB" sqref="O14:AD15">
      <formula1>klubovi</formula1>
    </dataValidation>
    <dataValidation allowBlank="1" showInputMessage="1" showErrorMessage="1" prompt="upiši broj kola" sqref="G14:I15"/>
  </dataValidations>
  <pageMargins left="0.708661417322835" right="0.5859375" top="0.393700787401575" bottom="0.36" header="0.31496062992126" footer="0.3"/>
  <pageSetup paperSize="9" orientation="landscape" verticalDpi="300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name="Check Box 24" r:id="rId3">
              <controlPr defaultSize="0">
                <anchor moveWithCells="1">
                  <from>
                    <xdr:col>29</xdr:col>
                    <xdr:colOff>152400</xdr:colOff>
                    <xdr:row>21</xdr:row>
                    <xdr:rowOff>0</xdr:rowOff>
                  </from>
                  <to>
                    <xdr:col>35</xdr:col>
                    <xdr:colOff>57150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name="Check Box 25" r:id="rId4">
              <controlPr defaultSize="0">
                <anchor moveWithCells="1">
                  <from>
                    <xdr:col>29</xdr:col>
                    <xdr:colOff>152400</xdr:colOff>
                    <xdr:row>21</xdr:row>
                    <xdr:rowOff>190500</xdr:rowOff>
                  </from>
                  <to>
                    <xdr:col>35</xdr:col>
                    <xdr:colOff>0</xdr:colOff>
                    <xdr:row>22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name="Check Box 26" r:id="rId5">
              <controlPr defaultSize="0">
                <anchor moveWithCells="1">
                  <from>
                    <xdr:col>35</xdr:col>
                    <xdr:colOff>0</xdr:colOff>
                    <xdr:row>21</xdr:row>
                    <xdr:rowOff>19050</xdr:rowOff>
                  </from>
                  <to>
                    <xdr:col>40</xdr:col>
                    <xdr:colOff>123825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name="Check Box 27" r:id="rId6">
              <controlPr defaultSize="0">
                <anchor moveWithCells="1">
                  <from>
                    <xdr:col>35</xdr:col>
                    <xdr:colOff>0</xdr:colOff>
                    <xdr:row>21</xdr:row>
                    <xdr:rowOff>180975</xdr:rowOff>
                  </from>
                  <to>
                    <xdr:col>40</xdr:col>
                    <xdr:colOff>142875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name="Check Box 34" r:id="rId7">
              <controlPr defaultSize="0">
                <anchor moveWithCells="1">
                  <from>
                    <xdr:col>29</xdr:col>
                    <xdr:colOff>152400</xdr:colOff>
                    <xdr:row>22</xdr:row>
                    <xdr:rowOff>57150</xdr:rowOff>
                  </from>
                  <to>
                    <xdr:col>40</xdr:col>
                    <xdr:colOff>114300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name="Check Box 36" r:id="rId8">
              <controlPr defaultSize="0">
                <anchor moveWithCells="1">
                  <from>
                    <xdr:col>29</xdr:col>
                    <xdr:colOff>142875</xdr:colOff>
                    <xdr:row>19</xdr:row>
                    <xdr:rowOff>0</xdr:rowOff>
                  </from>
                  <to>
                    <xdr:col>35</xdr:col>
                    <xdr:colOff>47625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name="Check Box 37" r:id="rId9">
              <controlPr defaultSize="0">
                <anchor moveWithCells="1">
                  <from>
                    <xdr:col>29</xdr:col>
                    <xdr:colOff>142875</xdr:colOff>
                    <xdr:row>19</xdr:row>
                    <xdr:rowOff>190500</xdr:rowOff>
                  </from>
                  <to>
                    <xdr:col>34</xdr:col>
                    <xdr:colOff>152400</xdr:colOff>
                    <xdr:row>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name="Check Box 38" r:id="rId10">
              <controlPr defaultSize="0">
                <anchor moveWithCells="1">
                  <from>
                    <xdr:col>34</xdr:col>
                    <xdr:colOff>152400</xdr:colOff>
                    <xdr:row>19</xdr:row>
                    <xdr:rowOff>19050</xdr:rowOff>
                  </from>
                  <to>
                    <xdr:col>40</xdr:col>
                    <xdr:colOff>114300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name="Check Box 39" r:id="rId11">
              <controlPr defaultSize="0">
                <anchor moveWithCells="1">
                  <from>
                    <xdr:col>34</xdr:col>
                    <xdr:colOff>152400</xdr:colOff>
                    <xdr:row>19</xdr:row>
                    <xdr:rowOff>180975</xdr:rowOff>
                  </from>
                  <to>
                    <xdr:col>40</xdr:col>
                    <xdr:colOff>133350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name="Check Box 40" r:id="rId12">
              <controlPr defaultSize="0">
                <anchor moveWithCells="1">
                  <from>
                    <xdr:col>29</xdr:col>
                    <xdr:colOff>142875</xdr:colOff>
                    <xdr:row>20</xdr:row>
                    <xdr:rowOff>57150</xdr:rowOff>
                  </from>
                  <to>
                    <xdr:col>40</xdr:col>
                    <xdr:colOff>104775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name="Check Box 41" r:id="rId13">
              <controlPr defaultSize="0">
                <anchor moveWithCells="1">
                  <from>
                    <xdr:col>30</xdr:col>
                    <xdr:colOff>0</xdr:colOff>
                    <xdr:row>23</xdr:row>
                    <xdr:rowOff>0</xdr:rowOff>
                  </from>
                  <to>
                    <xdr:col>35</xdr:col>
                    <xdr:colOff>66675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name="Check Box 42" r:id="rId14">
              <controlPr defaultSize="0">
                <anchor moveWithCells="1">
                  <from>
                    <xdr:col>30</xdr:col>
                    <xdr:colOff>0</xdr:colOff>
                    <xdr:row>23</xdr:row>
                    <xdr:rowOff>190500</xdr:rowOff>
                  </from>
                  <to>
                    <xdr:col>35</xdr:col>
                    <xdr:colOff>9525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name="Check Box 43" r:id="rId15">
              <controlPr defaultSize="0">
                <anchor moveWithCells="1">
                  <from>
                    <xdr:col>35</xdr:col>
                    <xdr:colOff>9525</xdr:colOff>
                    <xdr:row>23</xdr:row>
                    <xdr:rowOff>19050</xdr:rowOff>
                  </from>
                  <to>
                    <xdr:col>40</xdr:col>
                    <xdr:colOff>133350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name="Check Box 44" r:id="rId16">
              <controlPr defaultSize="0">
                <anchor moveWithCells="1">
                  <from>
                    <xdr:col>35</xdr:col>
                    <xdr:colOff>9525</xdr:colOff>
                    <xdr:row>23</xdr:row>
                    <xdr:rowOff>180975</xdr:rowOff>
                  </from>
                  <to>
                    <xdr:col>40</xdr:col>
                    <xdr:colOff>152400</xdr:colOff>
                    <xdr:row>24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name="Check Box 45" r:id="rId17">
              <controlPr defaultSize="0">
                <anchor moveWithCells="1">
                  <from>
                    <xdr:col>30</xdr:col>
                    <xdr:colOff>0</xdr:colOff>
                    <xdr:row>24</xdr:row>
                    <xdr:rowOff>57150</xdr:rowOff>
                  </from>
                  <to>
                    <xdr:col>40</xdr:col>
                    <xdr:colOff>123825</xdr:colOff>
                    <xdr:row>24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6"/>
  <sheetViews>
    <sheetView workbookViewId="0">
      <selection activeCell="C27" sqref="C27"/>
    </sheetView>
  </sheetViews>
  <sheetFormatPr defaultColWidth="9" defaultRowHeight="15" outlineLevelCol="2"/>
  <cols>
    <col min="1" max="2" width="29.8571428571429" customWidth="1"/>
    <col min="3" max="3" width="13.4285714285714" customWidth="1"/>
  </cols>
  <sheetData>
    <row r="1" spans="1:3">
      <c r="A1" s="12" t="s">
        <v>31</v>
      </c>
      <c r="B1" s="12" t="s">
        <v>9</v>
      </c>
      <c r="C1" s="12" t="s">
        <v>32</v>
      </c>
    </row>
    <row r="2" spans="1:3">
      <c r="A2" s="13" t="s">
        <v>33</v>
      </c>
      <c r="B2" s="13" t="s">
        <v>34</v>
      </c>
      <c r="C2" s="13" t="s">
        <v>35</v>
      </c>
    </row>
    <row r="3" spans="1:3">
      <c r="A3" s="14" t="s">
        <v>36</v>
      </c>
      <c r="B3" s="14" t="s">
        <v>37</v>
      </c>
      <c r="C3" s="14" t="s">
        <v>38</v>
      </c>
    </row>
    <row r="4" spans="1:3">
      <c r="A4" s="13" t="s">
        <v>39</v>
      </c>
      <c r="B4" s="13" t="s">
        <v>40</v>
      </c>
      <c r="C4" s="13" t="s">
        <v>41</v>
      </c>
    </row>
    <row r="5" spans="1:3">
      <c r="A5" s="14" t="s">
        <v>42</v>
      </c>
      <c r="B5" s="14" t="s">
        <v>43</v>
      </c>
      <c r="C5" s="14" t="s">
        <v>44</v>
      </c>
    </row>
    <row r="6" spans="1:3">
      <c r="A6" s="13" t="s">
        <v>45</v>
      </c>
      <c r="B6" s="13" t="s">
        <v>46</v>
      </c>
      <c r="C6" s="13" t="s">
        <v>47</v>
      </c>
    </row>
    <row r="7" spans="1:3">
      <c r="A7" s="13" t="s">
        <v>48</v>
      </c>
      <c r="B7" s="13" t="s">
        <v>46</v>
      </c>
      <c r="C7" s="13" t="s">
        <v>49</v>
      </c>
    </row>
    <row r="8" spans="1:3">
      <c r="A8" s="13" t="s">
        <v>50</v>
      </c>
      <c r="B8" s="13" t="s">
        <v>34</v>
      </c>
      <c r="C8" s="13" t="s">
        <v>51</v>
      </c>
    </row>
    <row r="9" spans="1:3">
      <c r="A9" s="13" t="s">
        <v>52</v>
      </c>
      <c r="B9" s="13" t="s">
        <v>53</v>
      </c>
      <c r="C9" s="13" t="s">
        <v>54</v>
      </c>
    </row>
    <row r="10" spans="1:3">
      <c r="A10" s="13" t="s">
        <v>55</v>
      </c>
      <c r="B10" s="13" t="s">
        <v>53</v>
      </c>
      <c r="C10" s="13" t="s">
        <v>56</v>
      </c>
    </row>
    <row r="11" spans="1:3">
      <c r="A11" s="14" t="s">
        <v>57</v>
      </c>
      <c r="B11" s="14" t="s">
        <v>58</v>
      </c>
      <c r="C11" s="14" t="s">
        <v>59</v>
      </c>
    </row>
    <row r="12" spans="1:3">
      <c r="A12" s="13" t="s">
        <v>60</v>
      </c>
      <c r="B12" s="13" t="s">
        <v>40</v>
      </c>
      <c r="C12" s="13" t="s">
        <v>61</v>
      </c>
    </row>
    <row r="13" spans="1:3">
      <c r="A13" s="14" t="s">
        <v>62</v>
      </c>
      <c r="B13" s="14" t="s">
        <v>43</v>
      </c>
      <c r="C13" s="14" t="s">
        <v>63</v>
      </c>
    </row>
    <row r="14" spans="1:3">
      <c r="A14" s="13" t="s">
        <v>64</v>
      </c>
      <c r="B14" s="13" t="s">
        <v>65</v>
      </c>
      <c r="C14" s="13" t="s">
        <v>66</v>
      </c>
    </row>
    <row r="15" spans="1:3">
      <c r="A15" s="14" t="s">
        <v>67</v>
      </c>
      <c r="B15" s="14" t="s">
        <v>43</v>
      </c>
      <c r="C15" s="14" t="s">
        <v>68</v>
      </c>
    </row>
    <row r="16" spans="1:3">
      <c r="A16" s="14" t="s">
        <v>69</v>
      </c>
      <c r="B16" s="14" t="s">
        <v>70</v>
      </c>
      <c r="C16" s="14" t="s">
        <v>71</v>
      </c>
    </row>
    <row r="17" spans="1:3">
      <c r="A17" s="13" t="s">
        <v>72</v>
      </c>
      <c r="B17" s="13" t="s">
        <v>65</v>
      </c>
      <c r="C17" s="13" t="s">
        <v>73</v>
      </c>
    </row>
    <row r="18" spans="1:3">
      <c r="A18" s="13" t="s">
        <v>74</v>
      </c>
      <c r="B18" s="13" t="s">
        <v>75</v>
      </c>
      <c r="C18" s="13" t="s">
        <v>76</v>
      </c>
    </row>
    <row r="19" spans="1:3">
      <c r="A19" s="14" t="s">
        <v>77</v>
      </c>
      <c r="B19" s="14" t="s">
        <v>78</v>
      </c>
      <c r="C19" s="14" t="s">
        <v>79</v>
      </c>
    </row>
    <row r="20" spans="1:3">
      <c r="A20" s="15" t="s">
        <v>80</v>
      </c>
      <c r="B20" s="15" t="s">
        <v>46</v>
      </c>
      <c r="C20" s="15" t="s">
        <v>81</v>
      </c>
    </row>
    <row r="21" spans="1:3">
      <c r="A21" s="15" t="s">
        <v>82</v>
      </c>
      <c r="B21" s="15" t="s">
        <v>46</v>
      </c>
      <c r="C21" s="15" t="s">
        <v>83</v>
      </c>
    </row>
    <row r="22" spans="1:3">
      <c r="A22" s="13" t="s">
        <v>84</v>
      </c>
      <c r="B22" s="13" t="s">
        <v>46</v>
      </c>
      <c r="C22" s="13" t="s">
        <v>85</v>
      </c>
    </row>
    <row r="23" spans="1:3">
      <c r="A23" s="14" t="s">
        <v>86</v>
      </c>
      <c r="B23" s="14" t="s">
        <v>78</v>
      </c>
      <c r="C23" s="14" t="s">
        <v>87</v>
      </c>
    </row>
    <row r="24" spans="1:3">
      <c r="A24" s="14" t="s">
        <v>88</v>
      </c>
      <c r="B24" s="14" t="s">
        <v>89</v>
      </c>
      <c r="C24" s="14" t="s">
        <v>90</v>
      </c>
    </row>
    <row r="25" spans="1:3">
      <c r="A25" s="14" t="s">
        <v>91</v>
      </c>
      <c r="B25" s="14" t="s">
        <v>92</v>
      </c>
      <c r="C25" s="14" t="s">
        <v>93</v>
      </c>
    </row>
    <row r="26" spans="1:3">
      <c r="A26" s="14" t="s">
        <v>94</v>
      </c>
      <c r="B26" s="14" t="s">
        <v>43</v>
      </c>
      <c r="C26" s="14" t="s">
        <v>95</v>
      </c>
    </row>
    <row r="27" spans="1:3">
      <c r="A27" s="13" t="s">
        <v>96</v>
      </c>
      <c r="B27" s="13" t="s">
        <v>97</v>
      </c>
      <c r="C27" s="13" t="s">
        <v>98</v>
      </c>
    </row>
    <row r="28" spans="1:3">
      <c r="A28" s="13" t="s">
        <v>99</v>
      </c>
      <c r="B28" s="13" t="s">
        <v>65</v>
      </c>
      <c r="C28" s="13" t="s">
        <v>38</v>
      </c>
    </row>
    <row r="29" spans="1:3">
      <c r="A29" s="13" t="s">
        <v>100</v>
      </c>
      <c r="B29" s="13" t="s">
        <v>65</v>
      </c>
      <c r="C29" s="13" t="s">
        <v>101</v>
      </c>
    </row>
    <row r="30" spans="1:3">
      <c r="A30" s="13" t="s">
        <v>102</v>
      </c>
      <c r="B30" s="13" t="s">
        <v>65</v>
      </c>
      <c r="C30" s="13" t="s">
        <v>103</v>
      </c>
    </row>
    <row r="31" spans="1:3">
      <c r="A31" s="13" t="s">
        <v>104</v>
      </c>
      <c r="B31" s="13" t="s">
        <v>65</v>
      </c>
      <c r="C31" s="13" t="s">
        <v>105</v>
      </c>
    </row>
    <row r="32" spans="1:3">
      <c r="A32" s="13" t="s">
        <v>106</v>
      </c>
      <c r="B32" s="13" t="s">
        <v>65</v>
      </c>
      <c r="C32" s="13" t="s">
        <v>107</v>
      </c>
    </row>
    <row r="33" spans="1:3">
      <c r="A33" s="13" t="s">
        <v>108</v>
      </c>
      <c r="B33" s="13" t="s">
        <v>34</v>
      </c>
      <c r="C33" s="13" t="s">
        <v>109</v>
      </c>
    </row>
    <row r="34" spans="1:3">
      <c r="A34" s="14" t="s">
        <v>110</v>
      </c>
      <c r="B34" s="14" t="s">
        <v>58</v>
      </c>
      <c r="C34" s="14" t="s">
        <v>111</v>
      </c>
    </row>
    <row r="35" spans="1:3">
      <c r="A35" s="13" t="s">
        <v>112</v>
      </c>
      <c r="B35" s="13" t="s">
        <v>113</v>
      </c>
      <c r="C35" s="13" t="s">
        <v>114</v>
      </c>
    </row>
    <row r="36" spans="1:3">
      <c r="A36" s="14" t="s">
        <v>115</v>
      </c>
      <c r="B36" s="14" t="s">
        <v>78</v>
      </c>
      <c r="C36" s="14" t="s">
        <v>116</v>
      </c>
    </row>
  </sheetData>
  <sheetProtection password="C6E0" sheet="1" selectLockedCells="1" selectUnlockedCells="1" objects="1" scenarios="1"/>
  <sortState ref="A2:C35">
    <sortCondition ref="A2:A35"/>
  </sortState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opLeftCell="A43" workbookViewId="0">
      <selection activeCell="B74" sqref="B74"/>
    </sheetView>
  </sheetViews>
  <sheetFormatPr defaultColWidth="9" defaultRowHeight="15" outlineLevelCol="6"/>
  <cols>
    <col min="1" max="1" width="24" style="4" customWidth="1"/>
    <col min="2" max="2" width="19.7142857142857" style="5" customWidth="1"/>
    <col min="3" max="3" width="22.5714285714286" style="4" customWidth="1"/>
    <col min="4" max="4" width="34.4285714285714" style="4" customWidth="1"/>
    <col min="5" max="6" width="9.14285714285714" style="4"/>
    <col min="7" max="7" width="9.14285714285714" style="5"/>
    <col min="8" max="16384" width="9.14285714285714" style="4"/>
  </cols>
  <sheetData>
    <row r="1" spans="1:4">
      <c r="A1" s="6" t="s">
        <v>117</v>
      </c>
      <c r="B1" s="7" t="s">
        <v>118</v>
      </c>
      <c r="C1" s="6" t="s">
        <v>119</v>
      </c>
      <c r="D1" s="6" t="s">
        <v>120</v>
      </c>
    </row>
    <row r="2" spans="1:4">
      <c r="A2" s="8" t="s">
        <v>121</v>
      </c>
      <c r="B2" s="5" t="s">
        <v>122</v>
      </c>
      <c r="C2" s="8" t="s">
        <v>123</v>
      </c>
      <c r="D2" s="4" t="s">
        <v>124</v>
      </c>
    </row>
    <row r="3" ht="15.75" spans="1:4">
      <c r="A3" s="9" t="s">
        <v>125</v>
      </c>
      <c r="B3" s="10" t="s">
        <v>126</v>
      </c>
      <c r="C3" s="8" t="s">
        <v>127</v>
      </c>
      <c r="D3" s="1" t="s">
        <v>128</v>
      </c>
    </row>
    <row r="4" spans="1:4">
      <c r="A4" s="8" t="s">
        <v>129</v>
      </c>
      <c r="B4" s="5" t="s">
        <v>130</v>
      </c>
      <c r="C4" s="8" t="s">
        <v>127</v>
      </c>
      <c r="D4" s="4" t="s">
        <v>131</v>
      </c>
    </row>
    <row r="5" ht="15.75" spans="1:4">
      <c r="A5" s="9" t="s">
        <v>132</v>
      </c>
      <c r="B5" s="11" t="s">
        <v>133</v>
      </c>
      <c r="C5" s="8" t="s">
        <v>127</v>
      </c>
      <c r="D5" s="8" t="s">
        <v>134</v>
      </c>
    </row>
    <row r="6" ht="15.75" spans="1:4">
      <c r="A6" s="9" t="s">
        <v>135</v>
      </c>
      <c r="B6" s="11" t="s">
        <v>136</v>
      </c>
      <c r="C6" s="8" t="s">
        <v>127</v>
      </c>
      <c r="D6" s="1" t="s">
        <v>137</v>
      </c>
    </row>
    <row r="7" ht="15.75" spans="1:4">
      <c r="A7" s="9" t="s">
        <v>138</v>
      </c>
      <c r="B7" s="10" t="s">
        <v>139</v>
      </c>
      <c r="C7" s="8" t="s">
        <v>127</v>
      </c>
      <c r="D7" s="8" t="s">
        <v>140</v>
      </c>
    </row>
    <row r="8" ht="15.75" spans="1:4">
      <c r="A8" s="9" t="s">
        <v>141</v>
      </c>
      <c r="B8" s="11" t="s">
        <v>142</v>
      </c>
      <c r="C8" s="8" t="s">
        <v>143</v>
      </c>
      <c r="D8" s="1" t="s">
        <v>144</v>
      </c>
    </row>
    <row r="9" spans="1:4">
      <c r="A9" s="4" t="s">
        <v>145</v>
      </c>
      <c r="B9" s="5" t="s">
        <v>146</v>
      </c>
      <c r="C9" s="8" t="s">
        <v>127</v>
      </c>
      <c r="D9" s="8" t="s">
        <v>147</v>
      </c>
    </row>
    <row r="10" ht="15.75" spans="1:4">
      <c r="A10" s="9" t="s">
        <v>148</v>
      </c>
      <c r="B10" s="10" t="s">
        <v>149</v>
      </c>
      <c r="C10" s="8" t="s">
        <v>127</v>
      </c>
      <c r="D10" s="1" t="s">
        <v>150</v>
      </c>
    </row>
    <row r="11" ht="15.75" spans="1:4">
      <c r="A11" s="9" t="s">
        <v>151</v>
      </c>
      <c r="B11" s="10" t="s">
        <v>152</v>
      </c>
      <c r="C11" s="8" t="s">
        <v>153</v>
      </c>
      <c r="D11" s="1" t="s">
        <v>154</v>
      </c>
    </row>
    <row r="12" spans="1:4">
      <c r="A12" s="8" t="s">
        <v>155</v>
      </c>
      <c r="B12" s="5" t="s">
        <v>156</v>
      </c>
      <c r="C12" s="8" t="s">
        <v>157</v>
      </c>
      <c r="D12" s="4" t="s">
        <v>158</v>
      </c>
    </row>
    <row r="13" ht="15.75" spans="1:4">
      <c r="A13" s="9" t="s">
        <v>159</v>
      </c>
      <c r="B13" s="11" t="s">
        <v>160</v>
      </c>
      <c r="C13" s="8" t="s">
        <v>127</v>
      </c>
      <c r="D13" s="1" t="s">
        <v>161</v>
      </c>
    </row>
    <row r="14" ht="15.75" spans="1:4">
      <c r="A14" s="9" t="s">
        <v>162</v>
      </c>
      <c r="B14" s="11" t="s">
        <v>163</v>
      </c>
      <c r="C14" s="8" t="s">
        <v>127</v>
      </c>
      <c r="D14" s="1" t="s">
        <v>164</v>
      </c>
    </row>
    <row r="15" spans="1:4">
      <c r="A15" s="8" t="s">
        <v>165</v>
      </c>
      <c r="B15" s="5" t="s">
        <v>166</v>
      </c>
      <c r="C15" s="8" t="s">
        <v>167</v>
      </c>
      <c r="D15" s="4" t="s">
        <v>168</v>
      </c>
    </row>
    <row r="16" spans="1:4">
      <c r="A16" s="8" t="s">
        <v>169</v>
      </c>
      <c r="B16" s="5" t="s">
        <v>170</v>
      </c>
      <c r="C16" s="8" t="s">
        <v>157</v>
      </c>
      <c r="D16" s="4" t="s">
        <v>171</v>
      </c>
    </row>
    <row r="17" spans="1:4">
      <c r="A17" s="8" t="s">
        <v>172</v>
      </c>
      <c r="B17" s="5" t="s">
        <v>173</v>
      </c>
      <c r="C17" s="8" t="s">
        <v>167</v>
      </c>
      <c r="D17" s="4" t="s">
        <v>174</v>
      </c>
    </row>
    <row r="18" ht="15.75" spans="1:4">
      <c r="A18" s="9" t="s">
        <v>175</v>
      </c>
      <c r="B18" s="11" t="s">
        <v>176</v>
      </c>
      <c r="C18" s="8" t="s">
        <v>127</v>
      </c>
      <c r="D18" s="1" t="s">
        <v>177</v>
      </c>
    </row>
    <row r="19" spans="1:4">
      <c r="A19" s="8" t="s">
        <v>178</v>
      </c>
      <c r="B19" s="11" t="s">
        <v>179</v>
      </c>
      <c r="C19" s="8" t="s">
        <v>127</v>
      </c>
      <c r="D19" s="8" t="s">
        <v>180</v>
      </c>
    </row>
    <row r="20" spans="1:4">
      <c r="A20" s="8" t="s">
        <v>181</v>
      </c>
      <c r="B20" s="5" t="s">
        <v>182</v>
      </c>
      <c r="C20" s="8" t="s">
        <v>183</v>
      </c>
      <c r="D20" s="8" t="s">
        <v>184</v>
      </c>
    </row>
    <row r="21" ht="15.75" spans="1:4">
      <c r="A21" s="9" t="s">
        <v>30</v>
      </c>
      <c r="B21" s="11" t="s">
        <v>185</v>
      </c>
      <c r="C21" s="8" t="s">
        <v>127</v>
      </c>
      <c r="D21" s="1" t="s">
        <v>186</v>
      </c>
    </row>
    <row r="22" ht="15.75" spans="1:4">
      <c r="A22" s="9" t="s">
        <v>187</v>
      </c>
      <c r="B22" s="11" t="s">
        <v>188</v>
      </c>
      <c r="C22" s="8" t="s">
        <v>127</v>
      </c>
      <c r="D22" s="1" t="s">
        <v>189</v>
      </c>
    </row>
    <row r="23" ht="15.75" spans="1:4">
      <c r="A23" s="9" t="s">
        <v>190</v>
      </c>
      <c r="B23" s="11" t="s">
        <v>191</v>
      </c>
      <c r="C23" s="8" t="s">
        <v>167</v>
      </c>
      <c r="D23" s="8" t="s">
        <v>192</v>
      </c>
    </row>
    <row r="24" spans="1:4">
      <c r="A24" s="11" t="s">
        <v>193</v>
      </c>
      <c r="B24" s="11" t="s">
        <v>194</v>
      </c>
      <c r="C24" s="8" t="s">
        <v>183</v>
      </c>
      <c r="D24" s="4" t="s">
        <v>195</v>
      </c>
    </row>
    <row r="25" spans="1:4">
      <c r="A25" s="8" t="s">
        <v>196</v>
      </c>
      <c r="B25" s="11" t="s">
        <v>197</v>
      </c>
      <c r="C25" s="8" t="s">
        <v>198</v>
      </c>
      <c r="D25" s="8" t="s">
        <v>199</v>
      </c>
    </row>
    <row r="26" spans="1:4">
      <c r="A26" s="8" t="s">
        <v>200</v>
      </c>
      <c r="B26" s="5" t="s">
        <v>201</v>
      </c>
      <c r="C26" s="8" t="s">
        <v>127</v>
      </c>
      <c r="D26" s="8" t="s">
        <v>202</v>
      </c>
    </row>
    <row r="27" spans="1:4">
      <c r="A27" s="8" t="s">
        <v>203</v>
      </c>
      <c r="B27" s="5" t="s">
        <v>204</v>
      </c>
      <c r="C27" s="8" t="s">
        <v>157</v>
      </c>
      <c r="D27" s="4" t="s">
        <v>205</v>
      </c>
    </row>
    <row r="28" ht="15.75" spans="1:4">
      <c r="A28" s="9" t="s">
        <v>206</v>
      </c>
      <c r="B28" s="11" t="s">
        <v>207</v>
      </c>
      <c r="C28" s="8" t="s">
        <v>127</v>
      </c>
      <c r="D28" s="1" t="s">
        <v>208</v>
      </c>
    </row>
    <row r="29" ht="15.75" spans="1:4">
      <c r="A29" s="9" t="s">
        <v>209</v>
      </c>
      <c r="B29" s="11" t="s">
        <v>210</v>
      </c>
      <c r="C29" s="8" t="s">
        <v>127</v>
      </c>
      <c r="D29" s="8" t="s">
        <v>211</v>
      </c>
    </row>
    <row r="30" ht="15.75" spans="1:4">
      <c r="A30" s="9" t="s">
        <v>212</v>
      </c>
      <c r="B30" s="11" t="s">
        <v>213</v>
      </c>
      <c r="C30" s="8" t="s">
        <v>214</v>
      </c>
      <c r="D30" s="1" t="s">
        <v>215</v>
      </c>
    </row>
    <row r="31" ht="15.75" spans="1:4">
      <c r="A31" s="9" t="s">
        <v>216</v>
      </c>
      <c r="B31" s="11" t="s">
        <v>217</v>
      </c>
      <c r="C31" s="8" t="s">
        <v>183</v>
      </c>
      <c r="D31" s="1" t="s">
        <v>218</v>
      </c>
    </row>
    <row r="32" ht="15.75" spans="1:4">
      <c r="A32" s="9" t="s">
        <v>219</v>
      </c>
      <c r="B32" s="11" t="s">
        <v>220</v>
      </c>
      <c r="C32" s="8" t="s">
        <v>221</v>
      </c>
      <c r="D32" s="1" t="s">
        <v>222</v>
      </c>
    </row>
    <row r="33" spans="1:4">
      <c r="A33" s="8" t="s">
        <v>223</v>
      </c>
      <c r="B33" s="5" t="s">
        <v>224</v>
      </c>
      <c r="C33" s="8" t="s">
        <v>127</v>
      </c>
      <c r="D33" s="4" t="s">
        <v>225</v>
      </c>
    </row>
    <row r="34" ht="15.75" spans="1:4">
      <c r="A34" s="9" t="s">
        <v>226</v>
      </c>
      <c r="B34" s="11" t="s">
        <v>227</v>
      </c>
      <c r="C34" s="8" t="s">
        <v>157</v>
      </c>
      <c r="D34" s="1" t="s">
        <v>228</v>
      </c>
    </row>
    <row r="35" ht="15.75" spans="1:4">
      <c r="A35" s="9" t="s">
        <v>229</v>
      </c>
      <c r="B35" s="11" t="s">
        <v>230</v>
      </c>
      <c r="C35" s="8" t="s">
        <v>221</v>
      </c>
      <c r="D35" s="8" t="s">
        <v>231</v>
      </c>
    </row>
    <row r="36" ht="15.75" spans="1:4">
      <c r="A36" s="9" t="s">
        <v>232</v>
      </c>
      <c r="B36" s="11" t="s">
        <v>233</v>
      </c>
      <c r="C36" s="11" t="s">
        <v>234</v>
      </c>
      <c r="D36" s="1" t="s">
        <v>235</v>
      </c>
    </row>
    <row r="37" spans="1:4">
      <c r="A37" s="8" t="s">
        <v>236</v>
      </c>
      <c r="B37" s="5" t="s">
        <v>237</v>
      </c>
      <c r="C37" s="8" t="s">
        <v>127</v>
      </c>
      <c r="D37" s="8" t="s">
        <v>238</v>
      </c>
    </row>
    <row r="38" spans="1:4">
      <c r="A38" s="8" t="s">
        <v>239</v>
      </c>
      <c r="B38" s="5" t="s">
        <v>240</v>
      </c>
      <c r="C38" s="8" t="s">
        <v>127</v>
      </c>
      <c r="D38" s="8" t="s">
        <v>241</v>
      </c>
    </row>
    <row r="39" spans="1:4">
      <c r="A39" s="8" t="s">
        <v>242</v>
      </c>
      <c r="B39" s="11" t="s">
        <v>243</v>
      </c>
      <c r="C39" s="8" t="s">
        <v>127</v>
      </c>
      <c r="D39" s="8" t="s">
        <v>244</v>
      </c>
    </row>
    <row r="40" ht="15.75" spans="1:4">
      <c r="A40" s="9" t="s">
        <v>245</v>
      </c>
      <c r="B40" s="11" t="s">
        <v>246</v>
      </c>
      <c r="C40" s="8" t="s">
        <v>127</v>
      </c>
      <c r="D40" s="1" t="s">
        <v>247</v>
      </c>
    </row>
    <row r="41" ht="15.75" spans="1:4">
      <c r="A41" s="9" t="s">
        <v>248</v>
      </c>
      <c r="B41" s="11" t="s">
        <v>249</v>
      </c>
      <c r="C41" s="8" t="s">
        <v>167</v>
      </c>
      <c r="D41" s="1" t="s">
        <v>250</v>
      </c>
    </row>
    <row r="42" spans="1:4">
      <c r="A42" s="8" t="s">
        <v>251</v>
      </c>
      <c r="B42" s="11" t="s">
        <v>252</v>
      </c>
      <c r="C42" s="8" t="s">
        <v>153</v>
      </c>
      <c r="D42" s="8" t="s">
        <v>253</v>
      </c>
    </row>
    <row r="43" spans="1:7">
      <c r="A43" s="8" t="s">
        <v>254</v>
      </c>
      <c r="B43" s="11" t="s">
        <v>255</v>
      </c>
      <c r="C43" s="8" t="s">
        <v>153</v>
      </c>
      <c r="D43" s="8" t="s">
        <v>253</v>
      </c>
      <c r="G43" s="11"/>
    </row>
    <row r="44" ht="15.75" spans="1:7">
      <c r="A44" s="9" t="s">
        <v>256</v>
      </c>
      <c r="B44" s="11" t="s">
        <v>257</v>
      </c>
      <c r="C44" s="8" t="s">
        <v>127</v>
      </c>
      <c r="D44" s="1" t="s">
        <v>258</v>
      </c>
      <c r="G44" s="11"/>
    </row>
    <row r="45" ht="15.75" spans="1:7">
      <c r="A45" s="9" t="s">
        <v>259</v>
      </c>
      <c r="B45" s="11" t="s">
        <v>260</v>
      </c>
      <c r="C45" s="8" t="s">
        <v>157</v>
      </c>
      <c r="D45" s="1" t="s">
        <v>261</v>
      </c>
      <c r="G45" s="11"/>
    </row>
    <row r="46" spans="1:7">
      <c r="A46" s="8" t="s">
        <v>262</v>
      </c>
      <c r="B46" s="11" t="s">
        <v>263</v>
      </c>
      <c r="C46" s="8" t="s">
        <v>157</v>
      </c>
      <c r="D46" s="8" t="s">
        <v>264</v>
      </c>
      <c r="G46" s="11"/>
    </row>
    <row r="47" spans="1:7">
      <c r="A47" s="8" t="s">
        <v>265</v>
      </c>
      <c r="B47" s="5" t="s">
        <v>266</v>
      </c>
      <c r="C47" s="4" t="s">
        <v>267</v>
      </c>
      <c r="D47" s="4" t="s">
        <v>268</v>
      </c>
      <c r="G47" s="11"/>
    </row>
    <row r="48" ht="15.75" spans="1:4">
      <c r="A48" s="9" t="s">
        <v>269</v>
      </c>
      <c r="B48" s="11" t="s">
        <v>270</v>
      </c>
      <c r="C48" s="8" t="s">
        <v>127</v>
      </c>
      <c r="D48" s="1" t="s">
        <v>271</v>
      </c>
    </row>
    <row r="49" ht="15.75" spans="1:7">
      <c r="A49" s="9" t="s">
        <v>272</v>
      </c>
      <c r="B49" s="11" t="s">
        <v>273</v>
      </c>
      <c r="C49" s="8" t="s">
        <v>153</v>
      </c>
      <c r="D49" s="1" t="s">
        <v>274</v>
      </c>
      <c r="G49" s="11"/>
    </row>
    <row r="50" spans="1:7">
      <c r="A50" s="8" t="s">
        <v>275</v>
      </c>
      <c r="B50" s="11" t="s">
        <v>276</v>
      </c>
      <c r="C50" s="8" t="s">
        <v>198</v>
      </c>
      <c r="D50" s="8" t="s">
        <v>277</v>
      </c>
      <c r="G50" s="11"/>
    </row>
    <row r="51" ht="15.75" spans="1:7">
      <c r="A51" s="9" t="s">
        <v>278</v>
      </c>
      <c r="B51" s="11" t="s">
        <v>279</v>
      </c>
      <c r="C51" s="8" t="s">
        <v>127</v>
      </c>
      <c r="D51" s="1" t="s">
        <v>280</v>
      </c>
      <c r="G51" s="11"/>
    </row>
    <row r="52" ht="15.75" spans="1:7">
      <c r="A52" s="9" t="s">
        <v>281</v>
      </c>
      <c r="B52" s="11" t="s">
        <v>282</v>
      </c>
      <c r="C52" s="8" t="s">
        <v>127</v>
      </c>
      <c r="D52" s="1" t="s">
        <v>283</v>
      </c>
      <c r="G52" s="11"/>
    </row>
    <row r="53" ht="15.75" spans="1:7">
      <c r="A53" s="9" t="s">
        <v>284</v>
      </c>
      <c r="B53" s="11" t="s">
        <v>285</v>
      </c>
      <c r="C53" s="8" t="s">
        <v>127</v>
      </c>
      <c r="D53" s="8" t="s">
        <v>286</v>
      </c>
      <c r="G53" s="11"/>
    </row>
    <row r="54" ht="15.75" spans="1:4">
      <c r="A54" s="9" t="s">
        <v>287</v>
      </c>
      <c r="B54" s="11" t="s">
        <v>288</v>
      </c>
      <c r="C54" s="8" t="s">
        <v>127</v>
      </c>
      <c r="D54" s="1" t="s">
        <v>289</v>
      </c>
    </row>
    <row r="55" ht="15.75" spans="1:7">
      <c r="A55" s="9" t="s">
        <v>290</v>
      </c>
      <c r="B55" s="11" t="s">
        <v>291</v>
      </c>
      <c r="C55" s="8" t="s">
        <v>153</v>
      </c>
      <c r="D55" s="1" t="s">
        <v>292</v>
      </c>
      <c r="G55" s="11"/>
    </row>
    <row r="56" ht="15.75" spans="1:4">
      <c r="A56" s="9" t="s">
        <v>293</v>
      </c>
      <c r="B56" s="11" t="s">
        <v>294</v>
      </c>
      <c r="C56" s="8" t="s">
        <v>127</v>
      </c>
      <c r="D56" s="1" t="s">
        <v>295</v>
      </c>
    </row>
    <row r="57" ht="15.75" spans="1:4">
      <c r="A57" s="9" t="s">
        <v>296</v>
      </c>
      <c r="B57" s="11" t="s">
        <v>297</v>
      </c>
      <c r="C57" s="8" t="s">
        <v>153</v>
      </c>
      <c r="D57" s="1" t="s">
        <v>298</v>
      </c>
    </row>
    <row r="58" spans="1:7">
      <c r="A58" s="8" t="s">
        <v>299</v>
      </c>
      <c r="B58" s="5" t="s">
        <v>300</v>
      </c>
      <c r="C58" s="8" t="s">
        <v>234</v>
      </c>
      <c r="D58" s="4" t="s">
        <v>301</v>
      </c>
      <c r="G58" s="11"/>
    </row>
    <row r="59" ht="15.75" spans="1:4">
      <c r="A59" s="9" t="s">
        <v>302</v>
      </c>
      <c r="B59" s="11" t="s">
        <v>303</v>
      </c>
      <c r="C59" s="8" t="s">
        <v>183</v>
      </c>
      <c r="D59" s="1" t="s">
        <v>304</v>
      </c>
    </row>
    <row r="60" spans="1:4">
      <c r="A60" s="8" t="s">
        <v>305</v>
      </c>
      <c r="B60" s="5" t="s">
        <v>306</v>
      </c>
      <c r="C60" s="8" t="s">
        <v>221</v>
      </c>
      <c r="D60" s="8" t="s">
        <v>307</v>
      </c>
    </row>
    <row r="61" spans="1:7">
      <c r="A61" s="8" t="s">
        <v>308</v>
      </c>
      <c r="B61" s="11" t="s">
        <v>309</v>
      </c>
      <c r="C61" s="8" t="s">
        <v>153</v>
      </c>
      <c r="D61" s="8" t="s">
        <v>310</v>
      </c>
      <c r="G61" s="11"/>
    </row>
    <row r="62" spans="1:4">
      <c r="A62" s="8" t="s">
        <v>311</v>
      </c>
      <c r="B62" s="5" t="s">
        <v>312</v>
      </c>
      <c r="C62" s="8" t="s">
        <v>183</v>
      </c>
      <c r="D62" s="4" t="s">
        <v>313</v>
      </c>
    </row>
    <row r="63" ht="15.75" spans="1:4">
      <c r="A63" s="9" t="s">
        <v>314</v>
      </c>
      <c r="B63" s="11" t="s">
        <v>315</v>
      </c>
      <c r="C63" s="8" t="s">
        <v>127</v>
      </c>
      <c r="D63" s="8" t="s">
        <v>316</v>
      </c>
    </row>
    <row r="64" spans="7:7">
      <c r="G64" s="11"/>
    </row>
    <row r="67" spans="7:7">
      <c r="G67" s="11"/>
    </row>
    <row r="70" spans="7:7">
      <c r="G70" s="11"/>
    </row>
  </sheetData>
  <sheetProtection selectLockedCells="1" selectUnlockedCells="1"/>
  <sortState ref="A2:D63">
    <sortCondition ref="A2:A63"/>
  </sortState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3" sqref="A3"/>
    </sheetView>
  </sheetViews>
  <sheetFormatPr defaultColWidth="9" defaultRowHeight="15" outlineLevelCol="4"/>
  <cols>
    <col min="1" max="1" width="31.7142857142857" customWidth="1"/>
    <col min="2" max="2" width="15.1428571428571" customWidth="1"/>
    <col min="3" max="3" width="12.1428571428571" customWidth="1"/>
    <col min="4" max="4" width="13.5714285714286" customWidth="1"/>
    <col min="5" max="5" width="16.8571428571429" customWidth="1"/>
  </cols>
  <sheetData>
    <row r="1" spans="1:5">
      <c r="A1" s="1" t="s">
        <v>317</v>
      </c>
      <c r="B1" s="1" t="s">
        <v>16</v>
      </c>
      <c r="C1" s="1" t="s">
        <v>17</v>
      </c>
      <c r="D1" s="1" t="s">
        <v>318</v>
      </c>
      <c r="E1" s="1" t="s">
        <v>319</v>
      </c>
    </row>
    <row r="2" spans="1:5">
      <c r="A2" s="1" t="s">
        <v>320</v>
      </c>
      <c r="C2" s="1" t="s">
        <v>321</v>
      </c>
      <c r="D2" s="2">
        <v>2000</v>
      </c>
      <c r="E2" s="2">
        <v>500</v>
      </c>
    </row>
    <row r="3" spans="1:5">
      <c r="A3" s="1" t="s">
        <v>322</v>
      </c>
      <c r="B3" s="1" t="s">
        <v>323</v>
      </c>
      <c r="C3" s="1" t="s">
        <v>324</v>
      </c>
      <c r="D3" s="2">
        <v>1200</v>
      </c>
      <c r="E3" s="2">
        <v>500</v>
      </c>
    </row>
    <row r="4" spans="1:5">
      <c r="A4" s="1" t="s">
        <v>325</v>
      </c>
      <c r="B4" s="1" t="s">
        <v>326</v>
      </c>
      <c r="C4" s="1" t="s">
        <v>321</v>
      </c>
      <c r="D4" s="2">
        <v>1200</v>
      </c>
      <c r="E4" s="2">
        <v>500</v>
      </c>
    </row>
    <row r="5" spans="1:5">
      <c r="A5" s="1" t="s">
        <v>327</v>
      </c>
      <c r="B5" s="1" t="s">
        <v>328</v>
      </c>
      <c r="C5" s="1" t="s">
        <v>324</v>
      </c>
      <c r="D5" s="2">
        <v>1550</v>
      </c>
      <c r="E5" s="2">
        <v>500</v>
      </c>
    </row>
    <row r="6" spans="1:5">
      <c r="A6" s="1" t="s">
        <v>329</v>
      </c>
      <c r="B6" s="1" t="s">
        <v>330</v>
      </c>
      <c r="C6" s="1" t="s">
        <v>321</v>
      </c>
      <c r="D6" s="2">
        <v>1550</v>
      </c>
      <c r="E6" s="2">
        <v>500</v>
      </c>
    </row>
    <row r="7" spans="1:5">
      <c r="A7" s="1" t="s">
        <v>331</v>
      </c>
      <c r="B7" s="1" t="s">
        <v>332</v>
      </c>
      <c r="C7" s="1" t="s">
        <v>333</v>
      </c>
      <c r="D7" s="2">
        <v>2000</v>
      </c>
      <c r="E7" s="2">
        <v>400</v>
      </c>
    </row>
    <row r="8" spans="1:5">
      <c r="A8" s="1" t="s">
        <v>334</v>
      </c>
      <c r="B8" s="1" t="s">
        <v>335</v>
      </c>
      <c r="C8" s="1" t="s">
        <v>321</v>
      </c>
      <c r="D8" s="2">
        <v>1950</v>
      </c>
      <c r="E8" s="2">
        <v>500</v>
      </c>
    </row>
    <row r="9" spans="1:5">
      <c r="A9" s="1" t="s">
        <v>336</v>
      </c>
      <c r="B9" s="1" t="s">
        <v>337</v>
      </c>
      <c r="C9" s="1" t="s">
        <v>338</v>
      </c>
      <c r="D9" s="2">
        <v>550</v>
      </c>
      <c r="E9" s="2">
        <v>400</v>
      </c>
    </row>
    <row r="10" spans="4:5">
      <c r="D10" s="2"/>
      <c r="E10" s="2"/>
    </row>
    <row r="11" spans="4:5">
      <c r="D11" s="2"/>
      <c r="E11" s="2"/>
    </row>
    <row r="12" spans="4:5">
      <c r="D12" s="2"/>
      <c r="E12" s="2"/>
    </row>
    <row r="13" spans="4:5">
      <c r="D13" s="2"/>
      <c r="E13" s="2"/>
    </row>
    <row r="14" spans="4:5">
      <c r="D14" s="2"/>
      <c r="E14" s="2"/>
    </row>
    <row r="15" spans="4:5">
      <c r="D15" s="2"/>
      <c r="E15" s="2"/>
    </row>
    <row r="16" spans="4:5">
      <c r="D16" s="3"/>
      <c r="E16" s="3"/>
    </row>
    <row r="17" spans="4:5">
      <c r="D17" s="3"/>
      <c r="E17" s="3"/>
    </row>
    <row r="18" spans="4:5">
      <c r="D18" s="3"/>
      <c r="E18" s="3"/>
    </row>
    <row r="19" spans="4:5">
      <c r="D19" s="3"/>
      <c r="E19" s="3"/>
    </row>
    <row r="20" spans="4:5">
      <c r="D20" s="3"/>
      <c r="E20" s="3"/>
    </row>
    <row r="21" spans="4:5">
      <c r="D21" s="3"/>
      <c r="E21" s="3"/>
    </row>
    <row r="22" spans="4:5">
      <c r="D22" s="3"/>
      <c r="E22" s="3"/>
    </row>
    <row r="23" spans="4:5">
      <c r="D23" s="3"/>
      <c r="E23" s="3"/>
    </row>
  </sheetData>
  <sheetProtection password="C6E0" sheet="1" selectLockedCells="1" selectUnlockedCells="1" objects="1" scenarios="1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nalog</vt:lpstr>
      <vt:lpstr>klubovi</vt:lpstr>
      <vt:lpstr>sudije</vt:lpstr>
      <vt:lpstr>lige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TREND</dc:creator>
  <cp:lastModifiedBy>cune</cp:lastModifiedBy>
  <dcterms:created xsi:type="dcterms:W3CDTF">2018-10-15T10:21:00Z</dcterms:created>
  <cp:lastPrinted>2019-10-08T13:19:00Z</cp:lastPrinted>
  <dcterms:modified xsi:type="dcterms:W3CDTF">2019-10-09T09:38:34Z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1033-11.2.0.8970</vt:lpwstr>
  </property>
</Properties>
</file>